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10215" windowHeight="7530" firstSheet="1" activeTab="1"/>
  </bookViews>
  <sheets>
    <sheet name="登録について" sheetId="1" state="hidden" r:id="rId1"/>
    <sheet name="申請依頼書" sheetId="2" r:id="rId2"/>
  </sheets>
  <definedNames>
    <definedName name="_xlnm.Print_Area" localSheetId="1">'申請依頼書'!$A$1:$P$42</definedName>
    <definedName name="_xlnm.Print_Area" localSheetId="0">'登録について'!$A$1:$N$154</definedName>
  </definedNames>
  <calcPr fullCalcOnLoad="1"/>
</workbook>
</file>

<file path=xl/comments2.xml><?xml version="1.0" encoding="utf-8"?>
<comments xmlns="http://schemas.openxmlformats.org/spreadsheetml/2006/main">
  <authors>
    <author>ThushimaNorikazu</author>
    <author>Norikazu</author>
  </authors>
  <commentList>
    <comment ref="D5" authorId="0">
      <text>
        <r>
          <rPr>
            <b/>
            <sz val="9"/>
            <rFont val="ＭＳ Ｐゴシック"/>
            <family val="3"/>
          </rPr>
          <t>旭川地区サッカー協会:</t>
        </r>
        <r>
          <rPr>
            <sz val="9"/>
            <rFont val="ＭＳ Ｐゴシック"/>
            <family val="3"/>
          </rPr>
          <t xml:space="preserve">
</t>
        </r>
        <r>
          <rPr>
            <sz val="12"/>
            <rFont val="ＭＳ Ｐゴシック"/>
            <family val="3"/>
          </rPr>
          <t>Ｗｅｂで使用した正式名称で入力してください。</t>
        </r>
      </text>
    </comment>
    <comment ref="M6" authorId="0">
      <text>
        <r>
          <rPr>
            <b/>
            <sz val="9"/>
            <rFont val="ＭＳ Ｐゴシック"/>
            <family val="3"/>
          </rPr>
          <t>旭川地区サッカー協会:</t>
        </r>
        <r>
          <rPr>
            <sz val="9"/>
            <rFont val="ＭＳ Ｐゴシック"/>
            <family val="3"/>
          </rPr>
          <t xml:space="preserve">
</t>
        </r>
        <r>
          <rPr>
            <sz val="12"/>
            <rFont val="ＭＳ Ｐゴシック"/>
            <family val="3"/>
          </rPr>
          <t>リストを用いて入力してください。▼をクリックするとリストが表示されます。</t>
        </r>
      </text>
    </comment>
    <comment ref="D7" authorId="1">
      <text>
        <r>
          <rPr>
            <b/>
            <sz val="9"/>
            <rFont val="ＭＳ Ｐゴシック"/>
            <family val="3"/>
          </rPr>
          <t xml:space="preserve">旭川地区サッカー協会:
</t>
        </r>
        <r>
          <rPr>
            <sz val="12"/>
            <rFont val="ＭＳ Ｐゴシック"/>
            <family val="3"/>
          </rPr>
          <t>必ず連絡の取れる連絡先を記入してください。</t>
        </r>
      </text>
    </comment>
    <comment ref="M35" authorId="0">
      <text>
        <r>
          <rPr>
            <b/>
            <sz val="9"/>
            <rFont val="ＭＳ Ｐゴシック"/>
            <family val="3"/>
          </rPr>
          <t>旭川地区サッカー協会:</t>
        </r>
        <r>
          <rPr>
            <sz val="9"/>
            <rFont val="ＭＳ Ｐゴシック"/>
            <family val="3"/>
          </rPr>
          <t xml:space="preserve">
</t>
        </r>
        <r>
          <rPr>
            <sz val="12"/>
            <rFont val="ＭＳ Ｐゴシック"/>
            <family val="3"/>
          </rPr>
          <t>必ず、金額があっているかチェックしてください。</t>
        </r>
      </text>
    </comment>
  </commentList>
</comments>
</file>

<file path=xl/sharedStrings.xml><?xml version="1.0" encoding="utf-8"?>
<sst xmlns="http://schemas.openxmlformats.org/spreadsheetml/2006/main" count="432" uniqueCount="267">
  <si>
    <t>２．送    金</t>
  </si>
  <si>
    <t>１．登録期日</t>
  </si>
  <si>
    <t>第１種（社会人）</t>
  </si>
  <si>
    <t>第１種（大学・専門学校）</t>
  </si>
  <si>
    <t>☆</t>
  </si>
  <si>
    <t>★</t>
  </si>
  <si>
    <t>第２種（高  校）</t>
  </si>
  <si>
    <t>☆</t>
  </si>
  <si>
    <t>第４種（少年団）</t>
  </si>
  <si>
    <t>別紙１</t>
  </si>
  <si>
    <t>チ　ー　ム　名</t>
  </si>
  <si>
    <t>個人登録費</t>
  </si>
  <si>
    <t>円）</t>
  </si>
  <si>
    <t>名）</t>
  </si>
  <si>
    <t>円】</t>
  </si>
  <si>
    <t>日</t>
  </si>
  <si>
    <t>計</t>
  </si>
  <si>
    <t>種　　別</t>
  </si>
  <si>
    <t>旭　川　協　会</t>
  </si>
  <si>
    <t>北 海 道 協 会</t>
  </si>
  <si>
    <t>日  本  協  会</t>
  </si>
  <si>
    <t>団　体</t>
  </si>
  <si>
    <t>個人登録料</t>
  </si>
  <si>
    <t>機関誌</t>
  </si>
  <si>
    <t>監　督</t>
  </si>
  <si>
    <t>１種・社</t>
  </si>
  <si>
    <t>１種・大</t>
  </si>
  <si>
    <t>２種・高</t>
  </si>
  <si>
    <t>３種・中</t>
  </si>
  <si>
    <t>４種・小</t>
  </si>
  <si>
    <t>女子大学</t>
  </si>
  <si>
    <t>女子高校</t>
  </si>
  <si>
    <t>女子中学</t>
  </si>
  <si>
    <t>シ ニ ア</t>
  </si>
  <si>
    <t>空白</t>
  </si>
  <si>
    <t xml:space="preserve">空白
</t>
  </si>
  <si>
    <t>記</t>
  </si>
  <si>
    <t>チーム代表者　各位</t>
  </si>
  <si>
    <t>（１）</t>
  </si>
  <si>
    <t>円</t>
  </si>
  <si>
    <t xml:space="preserve">空白
行の高さ調整用
</t>
  </si>
  <si>
    <t>（２）</t>
  </si>
  <si>
    <t>（３）</t>
  </si>
  <si>
    <t>遠　藤　祥　悦</t>
  </si>
  <si>
    <t>則　末　俊　介</t>
  </si>
  <si>
    <t>事 務 担 当 者</t>
  </si>
  <si>
    <t>ユニフォーム広告掲示申請料</t>
  </si>
  <si>
    <t>1カ所につき</t>
  </si>
  <si>
    <t>一人につき</t>
  </si>
  <si>
    <t>月</t>
  </si>
  <si>
    <t>○第１種（社会人・大学・専門学校）</t>
  </si>
  <si>
    <t>ＦＡＸ</t>
  </si>
  <si>
    <t>ＦＡＸ</t>
  </si>
  <si>
    <t>貼る</t>
  </si>
  <si>
    <t>旭川信用金庫  本店  普通</t>
  </si>
  <si>
    <t>旭川信用金庫　緑が丘支店　普通</t>
  </si>
  <si>
    <t>旭川信用金庫  東旭川支店  普通</t>
  </si>
  <si>
    <t>則　末　俊　介</t>
  </si>
  <si>
    <t>宛に</t>
  </si>
  <si>
    <t>で送付します。</t>
  </si>
  <si>
    <t>振込領収書を添付の上、ＦＡＸで遠藤宛に送付</t>
  </si>
  <si>
    <t>旭川地区サッカー協会第３種事業委員会　則末俊介</t>
  </si>
  <si>
    <t>女子</t>
  </si>
  <si>
    <t>シニア</t>
  </si>
  <si>
    <t>旭川地区サッカー協会　登録口　代表　板木京悦</t>
  </si>
  <si>
    <t>旭川信用金庫　銀座支店　普通</t>
  </si>
  <si>
    <t>事 務 担 当 者
連　絡　先</t>
  </si>
  <si>
    <t xml:space="preserve">
 </t>
  </si>
  <si>
    <t>旭川信用金庫　銀座支店　普通　口座番号　0459411</t>
  </si>
  <si>
    <t>旭川地区サッカー協会　</t>
  </si>
  <si>
    <t xml:space="preserve">空白
</t>
  </si>
  <si>
    <t>３．Ｗｅｂ登録上の注意</t>
  </si>
  <si>
    <t>○</t>
  </si>
  <si>
    <t>①（</t>
  </si>
  <si>
    <t>（</t>
  </si>
  <si>
    <t>×</t>
  </si>
  <si>
    <t>＝</t>
  </si>
  <si>
    <t>②（</t>
  </si>
  <si>
    <t>③（</t>
  </si>
  <si>
    <t>④（</t>
  </si>
  <si>
    <t>⑤（</t>
  </si>
  <si>
    <t>⑥（</t>
  </si>
  <si>
    <t>○第２種（高校・ユース）</t>
  </si>
  <si>
    <t>○第４種（少年団）</t>
  </si>
  <si>
    <t>○女子（大学）</t>
  </si>
  <si>
    <t>○女子（中学生）</t>
  </si>
  <si>
    <t>種    別</t>
  </si>
  <si>
    <t>×人数</t>
  </si>
  <si>
    <t>女子中学</t>
  </si>
  <si>
    <t>×人数</t>
  </si>
  <si>
    <t>旭川信用金庫  本店  普通  口座番号  0866251</t>
  </si>
  <si>
    <t>　(携帯)　090-5952-5998</t>
  </si>
  <si>
    <t>旭川信用金庫  東旭川支店  普通  口座番号  0261361</t>
  </si>
  <si>
    <t>旭川地区サッカー協会第３種事業委員会　則末俊介</t>
  </si>
  <si>
    <r>
      <t>調整用</t>
    </r>
    <r>
      <rPr>
        <sz val="10"/>
        <rFont val="HG丸ｺﾞｼｯｸM-PRO"/>
        <family val="3"/>
      </rPr>
      <t xml:space="preserve">
</t>
    </r>
    <r>
      <rPr>
        <sz val="12"/>
        <rFont val="HG丸ｺﾞｼｯｸM-PRO"/>
        <family val="3"/>
      </rPr>
      <t>　</t>
    </r>
  </si>
  <si>
    <t>※登録手続き及び事務連絡以外には使用しないことを徹底し､厳正なる管理のもとに保管いたします。</t>
  </si>
  <si>
    <t>○女子（高校生）</t>
  </si>
  <si>
    <t>　　会長　  太　田　英　司</t>
  </si>
  <si>
    <t>旭川信用金庫　緑が丘支店　普通　口座番号　0366290</t>
  </si>
  <si>
    <t>旭川地区サッカー協会　２種委員会　代表　遠藤祥悦</t>
  </si>
  <si>
    <t>旭川地区サッカー協会 ２種委員会 代表 遠藤祥悦</t>
  </si>
  <si>
    <t>メールで則末宛に送付（振込領収書の貼り付けの必要なし）</t>
  </si>
  <si>
    <t>メール</t>
  </si>
  <si>
    <t>　(Tel)　0166-82-2590　東川高等学校内　　</t>
  </si>
  <si>
    <t>(Mail)afa-office@wind.ocn.ne.jp</t>
  </si>
  <si>
    <r>
      <rPr>
        <sz val="12"/>
        <rFont val="ＭＳ ゴシック"/>
        <family val="3"/>
      </rPr>
      <t xml:space="preserve">(送付先) </t>
    </r>
    <r>
      <rPr>
        <sz val="12"/>
        <rFont val="HG丸ｺﾞｼｯｸM-PRO"/>
        <family val="3"/>
      </rPr>
      <t>〒070-0901 旭川市花咲町5丁目 旭川市総合体育館内</t>
    </r>
  </si>
  <si>
    <t>　(Fax)　0166-82-2534　東川高等学校内</t>
  </si>
  <si>
    <t>メールで事務局 大淵宛に送付</t>
  </si>
  <si>
    <t>メール</t>
  </si>
  <si>
    <t>４．第４種チームの指導者ライセンス義務化について</t>
  </si>
  <si>
    <t>５．大会参加申し込みに関する注意事項</t>
  </si>
  <si>
    <t>旭川地区サッカー協会事務局 大淵</t>
  </si>
  <si>
    <t>メールで事務局 大淵宛に送付（振込領収書の貼り付けの必要なし）</t>
  </si>
  <si>
    <t>旭川信用金庫　銀座支店　普通　口座番号　0459411</t>
  </si>
  <si>
    <t>旭川地区サッカー協会　登録口　代表　板木京悦　(いたききょうえつ)</t>
  </si>
  <si>
    <t>メール</t>
  </si>
  <si>
    <t>旭川地区サッカー協会事務局 大淵</t>
  </si>
  <si>
    <t>旭川地区サッカー協会種別登録担当者名（☆）及び登録金納入先（★）</t>
  </si>
  <si>
    <r>
      <t>　(Mail)　</t>
    </r>
    <r>
      <rPr>
        <sz val="12"/>
        <rFont val="ＭＳ ゴシック"/>
        <family val="3"/>
      </rPr>
      <t>afa-office@wind.ocn.ne.jp</t>
    </r>
  </si>
  <si>
    <t>(Fax)0166-51-0122</t>
  </si>
  <si>
    <t>　(Fax)　0166-51-0122</t>
  </si>
  <si>
    <t>地区協会事務局 大淵</t>
  </si>
  <si>
    <t>加　藤　文　隆</t>
  </si>
  <si>
    <t>　(携帯)　090-6690-9105</t>
  </si>
  <si>
    <t>旭川社会人サッカー連盟　代表　加藤文隆</t>
  </si>
  <si>
    <t>メールで加藤宛に送付（振込領収書の貼り付けの必要なし）</t>
  </si>
  <si>
    <t>旭川社会人サッカー連盟　代表　加藤文隆</t>
  </si>
  <si>
    <t>（３）</t>
  </si>
  <si>
    <t>（４）</t>
  </si>
  <si>
    <t>６．サッカーチームの送付金額</t>
  </si>
  <si>
    <r>
      <t xml:space="preserve">空白
行の高さ調整用
</t>
    </r>
    <r>
      <rPr>
        <sz val="6"/>
        <rFont val="HG丸ｺﾞｼｯｸM-PRO"/>
        <family val="3"/>
      </rPr>
      <t xml:space="preserve"> 行</t>
    </r>
  </si>
  <si>
    <t>○シニア</t>
  </si>
  <si>
    <t>空白
調整用
行
行
行</t>
  </si>
  <si>
    <r>
      <t xml:space="preserve"> 
</t>
    </r>
    <r>
      <rPr>
        <sz val="11"/>
        <rFont val="HG丸ｺﾞｼｯｸM-PRO"/>
        <family val="3"/>
      </rPr>
      <t xml:space="preserve"> </t>
    </r>
    <r>
      <rPr>
        <sz val="12"/>
        <rFont val="HG丸ｺﾞｼｯｸM-PRO"/>
        <family val="3"/>
      </rPr>
      <t xml:space="preserve">
 </t>
    </r>
    <r>
      <rPr>
        <sz val="14"/>
        <rFont val="HG丸ｺﾞｼｯｸM-PRO"/>
        <family val="3"/>
      </rPr>
      <t xml:space="preserve">
</t>
    </r>
  </si>
  <si>
    <t>移籍申請</t>
  </si>
  <si>
    <t>○第３種（中学・ユース）</t>
  </si>
  <si>
    <t>○女子（一般）</t>
  </si>
  <si>
    <t>第３種(中学校・ユース)</t>
  </si>
  <si>
    <t>女子一般</t>
  </si>
  <si>
    <t>７．フットサルチームの送付金額</t>
  </si>
  <si>
    <t>免除</t>
  </si>
  <si>
    <t>ﾌｯﾄｻﾙ１種</t>
  </si>
  <si>
    <t>×人数</t>
  </si>
  <si>
    <t>ﾌｯﾄｻﾙ２種</t>
  </si>
  <si>
    <t>ﾌｯﾄｻﾙ３種</t>
  </si>
  <si>
    <t>ﾌｯﾄｻﾙ４種</t>
  </si>
  <si>
    <t>種    別</t>
  </si>
  <si>
    <r>
      <t xml:space="preserve">空白
</t>
    </r>
    <r>
      <rPr>
        <sz val="9"/>
        <rFont val="HG丸ｺﾞｼｯｸM-PRO"/>
        <family val="3"/>
      </rPr>
      <t>行の高さ調整用</t>
    </r>
  </si>
  <si>
    <r>
      <t xml:space="preserve">空白
</t>
    </r>
    <r>
      <rPr>
        <sz val="9"/>
        <rFont val="HG丸ｺﾞｼｯｸM-PRO"/>
        <family val="3"/>
      </rPr>
      <t xml:space="preserve">調整用
</t>
    </r>
  </si>
  <si>
    <t>空白
調整用</t>
  </si>
  <si>
    <r>
      <t>空白
行の高さ調整用</t>
    </r>
    <r>
      <rPr>
        <sz val="6"/>
        <rFont val="HG丸ｺﾞｼｯｸM-PRO"/>
        <family val="3"/>
      </rPr>
      <t xml:space="preserve"> 行</t>
    </r>
    <r>
      <rPr>
        <sz val="12"/>
        <rFont val="HG丸ｺﾞｼｯｸM-PRO"/>
        <family val="3"/>
      </rPr>
      <t xml:space="preserve">
</t>
    </r>
    <r>
      <rPr>
        <sz val="6"/>
        <rFont val="HG丸ｺﾞｼｯｸM-PRO"/>
        <family val="3"/>
      </rPr>
      <t>行
行</t>
    </r>
  </si>
  <si>
    <t>　日本サッカー協会ホームページよりＷｅｂ登録を行います。
　Ｗｅｂ登録に関しては記載漏れや誤りがあると一次承認ができず，チーム・選手が保留状態になり，大会参加に支障をきたすこととなりますので，十分ご留意下さい。</t>
  </si>
  <si>
    <t>監督登録料免除については，間違いのないようにお願いいたします。</t>
  </si>
  <si>
    <t>注)　追加登録とは，チーム登録が終了したあとに新たに選手を登録することです。</t>
  </si>
  <si>
    <r>
      <t>※Ｗｅｂ登録と振込完了から，ＪＦＡに承認（最終的な登録完了）までには，</t>
    </r>
    <r>
      <rPr>
        <b/>
        <u val="single"/>
        <sz val="11"/>
        <color indexed="10"/>
        <rFont val="HG丸ｺﾞｼｯｸM-PRO"/>
        <family val="3"/>
      </rPr>
      <t>７日程度</t>
    </r>
    <r>
      <rPr>
        <sz val="11"/>
        <rFont val="HG丸ｺﾞｼｯｸM-PRO"/>
        <family val="3"/>
      </rPr>
      <t>の期間（土，日，祝日を含まない）が必要です。</t>
    </r>
  </si>
  <si>
    <r>
      <t>　</t>
    </r>
    <r>
      <rPr>
        <sz val="12"/>
        <rFont val="ＭＳ Ｐゴシック"/>
        <family val="3"/>
      </rPr>
      <t>振込名は，種別・チーム名がわかるようにご記入下さい</t>
    </r>
    <r>
      <rPr>
        <b/>
        <sz val="12"/>
        <rFont val="ＭＳ Ｐゴシック"/>
        <family val="3"/>
      </rPr>
      <t>(半角18文字まで)</t>
    </r>
    <r>
      <rPr>
        <sz val="12"/>
        <rFont val="ＭＳ Ｐゴシック"/>
        <family val="3"/>
      </rPr>
      <t>。</t>
    </r>
    <r>
      <rPr>
        <sz val="14"/>
        <rFont val="ＭＳ Ｐゴシック"/>
        <family val="3"/>
      </rPr>
      <t xml:space="preserve">
　  </t>
    </r>
    <r>
      <rPr>
        <sz val="10"/>
        <rFont val="ＭＳ Ｐゴシック"/>
        <family val="3"/>
      </rPr>
      <t xml:space="preserve"> 【記入例：</t>
    </r>
    <r>
      <rPr>
        <sz val="12"/>
        <rFont val="ＭＳ Ｐゴシック"/>
        <family val="3"/>
      </rPr>
      <t xml:space="preserve">　  </t>
    </r>
    <r>
      <rPr>
        <b/>
        <sz val="12"/>
        <rFont val="ＭＳ Ｐゴシック"/>
        <family val="3"/>
      </rPr>
      <t>3_ｶﾑｲ_ﾂｼﾏ</t>
    </r>
    <r>
      <rPr>
        <sz val="12"/>
        <rFont val="ＭＳ Ｐゴシック"/>
        <family val="3"/>
      </rPr>
      <t xml:space="preserve">    </t>
    </r>
    <r>
      <rPr>
        <sz val="10"/>
        <rFont val="ＭＳ Ｐゴシック"/>
        <family val="3"/>
      </rPr>
      <t>←　「３種 神居中学校 對馬」という意味】</t>
    </r>
  </si>
  <si>
    <t>　※振込ミスのため，チームに連絡を取りたいが確認ができず登録が却下されるケースがあります。この場合，返金ができません。</t>
  </si>
  <si>
    <t>　追加(新規)選手は，以前の登録の有無を検索して登録することになります。２重に選手番号を取得すると登録に支障が出る場合があります。</t>
  </si>
  <si>
    <t>　第４種チームは，監督またはコーチのいずれかが指導者資格を有していることが義務付けられています。</t>
  </si>
  <si>
    <t>　指導者登録している監督は，必ず「指導者登録番号」を入力してください。</t>
  </si>
  <si>
    <t>　監督が指導者資格を持っていない場合は，資格を持っている方をコーチとして登録して下さい。
その際，コーチ欄（４種のみ）に必ず「指導者登録番号」を入力してください。</t>
  </si>
  <si>
    <t>大会参加申込書には，選手証に記載されている内容を正確に記入して下さい。</t>
  </si>
  <si>
    <r>
      <rPr>
        <sz val="3"/>
        <color indexed="10"/>
        <rFont val="HG丸ｺﾞｼｯｸM-PRO"/>
        <family val="3"/>
      </rPr>
      <t xml:space="preserve"> </t>
    </r>
    <r>
      <rPr>
        <sz val="11"/>
        <rFont val="HG丸ｺﾞｼｯｸM-PRO"/>
        <family val="3"/>
      </rPr>
      <t xml:space="preserve">※チーム登録が保留になる場合：
</t>
    </r>
    <r>
      <rPr>
        <sz val="10"/>
        <rFont val="HG丸ｺﾞｼｯｸM-PRO"/>
        <family val="3"/>
      </rPr>
      <t>　JFA IDに資格を紐づけしていないが，監督登録料が免除であると考え、入金が不足している場合</t>
    </r>
  </si>
  <si>
    <r>
      <t xml:space="preserve">空白
行の高さ調整用
</t>
    </r>
    <r>
      <rPr>
        <sz val="6"/>
        <rFont val="HG丸ｺﾞｼｯｸM-PRO"/>
        <family val="3"/>
      </rPr>
      <t>行</t>
    </r>
  </si>
  <si>
    <r>
      <rPr>
        <sz val="11"/>
        <rFont val="HG丸ｺﾞｼｯｸM-PRO"/>
        <family val="3"/>
      </rPr>
      <t>※サッカーチームのＷｅｂ登録と振込は，なるべく</t>
    </r>
    <r>
      <rPr>
        <b/>
        <u val="single"/>
        <sz val="12"/>
        <rFont val="HG丸ｺﾞｼｯｸM-PRO"/>
        <family val="3"/>
      </rPr>
      <t>同じ日</t>
    </r>
    <r>
      <rPr>
        <sz val="11"/>
        <rFont val="HG丸ｺﾞｼｯｸM-PRO"/>
        <family val="3"/>
      </rPr>
      <t>にしてください。</t>
    </r>
    <r>
      <rPr>
        <u val="single"/>
        <sz val="11"/>
        <rFont val="HG丸ｺﾞｼｯｸM-PRO"/>
        <family val="3"/>
      </rPr>
      <t>確認作業が滞り，登録が大幅に遅れる場合があります。</t>
    </r>
    <r>
      <rPr>
        <u val="single"/>
        <sz val="12"/>
        <rFont val="HG丸ｺﾞｼｯｸM-PRO"/>
        <family val="3"/>
      </rPr>
      <t xml:space="preserve">
</t>
    </r>
    <r>
      <rPr>
        <sz val="11"/>
        <rFont val="HG丸ｺﾞｼｯｸM-PRO"/>
        <family val="3"/>
      </rPr>
      <t>※</t>
    </r>
    <r>
      <rPr>
        <sz val="10"/>
        <rFont val="HG丸ｺﾞｼｯｸM-PRO"/>
        <family val="3"/>
      </rPr>
      <t>フットサルチームの振込については，承認後，担当者へJFAからのメールで指示されます。</t>
    </r>
  </si>
  <si>
    <r>
      <rPr>
        <b/>
        <sz val="12"/>
        <rFont val="HG丸ｺﾞｼｯｸM-PRO"/>
        <family val="3"/>
      </rPr>
      <t>◎サッカーチーム登録</t>
    </r>
    <r>
      <rPr>
        <sz val="12"/>
        <rFont val="HG丸ｺﾞｼｯｸM-PRO"/>
        <family val="3"/>
      </rPr>
      <t>　</t>
    </r>
    <r>
      <rPr>
        <sz val="11"/>
        <rFont val="HG丸ｺﾞｼｯｸM-PRO"/>
        <family val="3"/>
      </rPr>
      <t xml:space="preserve">協会（日本・北海道・旭川）登録料
　サッカー年鑑とテクニカルレポートの代金（高校チームのみ） ８,５００円
　３種事業委員会運営費(U-15チームのみ)　２,０００円
</t>
    </r>
    <r>
      <rPr>
        <b/>
        <sz val="12"/>
        <rFont val="HG丸ｺﾞｼｯｸM-PRO"/>
        <family val="3"/>
      </rPr>
      <t>◎フットサルチーム登録</t>
    </r>
    <r>
      <rPr>
        <sz val="12"/>
        <rFont val="HG丸ｺﾞｼｯｸM-PRO"/>
        <family val="3"/>
      </rPr>
      <t>　</t>
    </r>
    <r>
      <rPr>
        <sz val="11"/>
        <rFont val="HG丸ｺﾞｼｯｸM-PRO"/>
        <family val="3"/>
      </rPr>
      <t xml:space="preserve">協会（日本）登録料
　北海道および旭川地区登録料については，従来通り大会毎に納めます。
</t>
    </r>
  </si>
  <si>
    <r>
      <t xml:space="preserve">調整用
</t>
    </r>
    <r>
      <rPr>
        <sz val="8"/>
        <rFont val="HG丸ｺﾞｼｯｸM-PRO"/>
        <family val="3"/>
      </rPr>
      <t xml:space="preserve">行
</t>
    </r>
  </si>
  <si>
    <t>　Web登録に関する質問は，JFA 登録サービスデスク（050-2018-1990）までお願いします。
　FAX番号：03-6682-5903　　Eメール：jentry_servicedesk@jfa.or.jp
　登録に関連する情報は以下のサイトでご確認ください。　http://www.jfa.jp/registration/</t>
  </si>
  <si>
    <r>
      <t xml:space="preserve">空白
行
行
行
行
行
</t>
    </r>
    <r>
      <rPr>
        <sz val="6"/>
        <rFont val="HG丸ｺﾞｼｯｸM-PRO"/>
        <family val="3"/>
      </rPr>
      <t xml:space="preserve"> 行
</t>
    </r>
  </si>
  <si>
    <t>田　中　雅　城</t>
  </si>
  <si>
    <t>　(Fax)　0166-65-1821　旭川市立緑が丘小学校内</t>
  </si>
  <si>
    <t>　(Tel)　0166-65-6369　旭川市立緑が丘小学校内　　</t>
  </si>
  <si>
    <t>振込領収書を添付の上、ＦＡＸで田中宛に送付</t>
  </si>
  <si>
    <t>旭川信用金庫　緑が丘支店　普通　口座番号　0431277</t>
  </si>
  <si>
    <t>旭川サッカー協会 4種登録口 代表 田中雅城</t>
  </si>
  <si>
    <r>
      <t>旭川地区サッカー協会　登録口　代表　板木京悦　</t>
    </r>
    <r>
      <rPr>
        <sz val="10"/>
        <rFont val="HG丸ｺﾞｼｯｸM-PRO"/>
        <family val="3"/>
      </rPr>
      <t>(いたききょうえつ)</t>
    </r>
  </si>
  <si>
    <t>旭川サッカー協会 4種登録口 代表 田中雅城</t>
  </si>
  <si>
    <t>２０１６年度日本・北海道・旭川地区サッカー協会への登録手続きについて</t>
  </si>
  <si>
    <r>
      <t>　</t>
    </r>
    <r>
      <rPr>
        <sz val="12"/>
        <rFont val="ＭＳ Ｐゴシック"/>
        <family val="3"/>
      </rPr>
      <t>以下に該当する場合は監督登録料が免除になります。</t>
    </r>
    <r>
      <rPr>
        <sz val="11"/>
        <rFont val="ＭＳ Ｐゴシック"/>
        <family val="3"/>
      </rPr>
      <t xml:space="preserve">
　　</t>
    </r>
    <r>
      <rPr>
        <sz val="10"/>
        <rFont val="ＭＳ Ｐゴシック"/>
        <family val="3"/>
      </rPr>
      <t>既に公認指導者ﾗｲｾﾝｽ認定証が発行され，2016/1/31までに指導者登録費の自動引き落としが完了している方</t>
    </r>
    <r>
      <rPr>
        <sz val="11"/>
        <rFont val="ＭＳ Ｐゴシック"/>
        <family val="3"/>
      </rPr>
      <t xml:space="preserve">
</t>
    </r>
    <r>
      <rPr>
        <sz val="10"/>
        <rFont val="ＭＳ Ｐゴシック"/>
        <family val="3"/>
      </rPr>
      <t>　　※第４種のチームの場合，コーチが有資格指導者として登録されても</t>
    </r>
    <r>
      <rPr>
        <u val="single"/>
        <sz val="10"/>
        <rFont val="ＭＳ Ｐゴシック"/>
        <family val="3"/>
      </rPr>
      <t>監督が無資格の場合は監督登録料が必要</t>
    </r>
    <r>
      <rPr>
        <sz val="10"/>
        <rFont val="ＭＳ Ｐゴシック"/>
        <family val="3"/>
      </rPr>
      <t>です。</t>
    </r>
  </si>
  <si>
    <r>
      <t xml:space="preserve">空白
調整用
</t>
    </r>
    <r>
      <rPr>
        <sz val="11"/>
        <rFont val="HG丸ｺﾞｼｯｸM-PRO"/>
        <family val="3"/>
      </rPr>
      <t xml:space="preserve">
</t>
    </r>
  </si>
  <si>
    <r>
      <t>　登録時に発生する登録料は，ＪＦＡ登録料のみです。2016年度は，監督料が免除されます。道協会および地区協会への登録料は，大会毎に徴収されます。
　ユース年代のサッカーチームを対象とした「サッカーチームフットサル登録(見なし登録)」が実施されます。</t>
    </r>
    <r>
      <rPr>
        <u val="double"/>
        <sz val="10"/>
        <rFont val="ＭＳ Ｐゴシック"/>
        <family val="3"/>
      </rPr>
      <t>大会要項の定め</t>
    </r>
    <r>
      <rPr>
        <sz val="10"/>
        <rFont val="ＭＳ Ｐゴシック"/>
        <family val="3"/>
      </rPr>
      <t>により，サッカーチームがそのままフットサル大会へ参加できます。</t>
    </r>
  </si>
  <si>
    <t>　年度切替にあたって，登録担当者を複数名体制にして下さい。１名体制で，その方が移動等で不在となり，チーム関連の申請ができなくなった，というケースが非常に多く報告されています。</t>
  </si>
  <si>
    <t>調整用</t>
  </si>
  <si>
    <r>
      <t xml:space="preserve">調整用
</t>
    </r>
    <r>
      <rPr>
        <sz val="6"/>
        <rFont val="HG丸ｺﾞｼｯｸM-PRO"/>
        <family val="3"/>
      </rPr>
      <t>行</t>
    </r>
  </si>
  <si>
    <t>　１６年度より，シニア種の登録年度開始日が変更になります。</t>
  </si>
  <si>
    <r>
      <t>調整用</t>
    </r>
    <r>
      <rPr>
        <sz val="12"/>
        <rFont val="HG丸ｺﾞｼｯｸM-PRO"/>
        <family val="3"/>
      </rPr>
      <t>　</t>
    </r>
  </si>
  <si>
    <t>サッカーチームのカード式の監督証・選手証の発送は，登録完了(JFAの承認が終了した時点)後となります。カードが未着・紛失，またはフットサルチームは電子登録証で対応することとなります。</t>
  </si>
  <si>
    <r>
      <t>　高専および専門学校は，１種・大学と同じ区分になります。
注)高専の生徒が高校の大会に出場するためには，高校年鑑およびテクニカルレポートに対する支払いが必要です。
　女子チームで混合（一般・大学生が所属する）チームの場合は，登録区分は『女子一般』となります。団体登録料は一般と同じになりますが，</t>
    </r>
    <r>
      <rPr>
        <u val="single"/>
        <sz val="9"/>
        <rFont val="HG丸ｺﾞｼｯｸM-PRO"/>
        <family val="3"/>
      </rPr>
      <t>個人登録料については、それぞれの該当区分にそった個人登録料</t>
    </r>
    <r>
      <rPr>
        <sz val="9"/>
        <rFont val="HG丸ｺﾞｼｯｸM-PRO"/>
        <family val="3"/>
      </rPr>
      <t xml:space="preserve">を送金してください。
</t>
    </r>
  </si>
  <si>
    <r>
      <t>　(Mail)　</t>
    </r>
    <r>
      <rPr>
        <sz val="12"/>
        <rFont val="ＭＳ ゴシック"/>
        <family val="3"/>
      </rPr>
      <t>f-kato@nipponpapergroup.com</t>
    </r>
  </si>
  <si>
    <r>
      <t>遠　藤　祥　悦　</t>
    </r>
    <r>
      <rPr>
        <sz val="10"/>
        <rFont val="HG丸ｺﾞｼｯｸM-PRO"/>
        <family val="3"/>
      </rPr>
      <t>(えんどう しょういち)</t>
    </r>
  </si>
  <si>
    <r>
      <t>２０１６年４月８日（金）</t>
    </r>
    <r>
      <rPr>
        <sz val="11"/>
        <rFont val="HG丸ｺﾞｼｯｸM-PRO"/>
        <family val="3"/>
      </rPr>
      <t>まで</t>
    </r>
  </si>
  <si>
    <r>
      <t>　(Mail)　</t>
    </r>
    <r>
      <rPr>
        <sz val="12"/>
        <rFont val="ＭＳ ゴシック"/>
        <family val="3"/>
      </rPr>
      <t>ns-nori@nagayama.jhs.asahikawa-hkd.ed.jp</t>
    </r>
  </si>
  <si>
    <t>※サッカー・フットサルでは申請用紙が異なります。道協会での審査が毎月20日頃に行われます。</t>
  </si>
  <si>
    <t>注)　新規及び継続登録のときに、上記の口座を用います(４月８日まで)。</t>
  </si>
  <si>
    <r>
      <rPr>
        <b/>
        <sz val="11"/>
        <rFont val="HG丸ｺﾞｼｯｸM-PRO"/>
        <family val="3"/>
      </rPr>
      <t>◎サッカーチーム登録</t>
    </r>
    <r>
      <rPr>
        <sz val="11"/>
        <rFont val="HG丸ｺﾞｼｯｸM-PRO"/>
        <family val="3"/>
      </rPr>
      <t xml:space="preserve">については，Web登録と同時に登録費用を各種別登録担当者の口座（別紙１）に振り込んで下さい。また，『登録料振込内訳表』を指定された担当者へ送付して下さい。申請が承認された段階でメッセージが届き，手続きが完了します。各種別登録担当者と口座は別紙１の通りです。
</t>
    </r>
    <r>
      <rPr>
        <b/>
        <sz val="11"/>
        <rFont val="HG丸ｺﾞｼｯｸM-PRO"/>
        <family val="3"/>
      </rPr>
      <t>◎フットサルチーム登録</t>
    </r>
    <r>
      <rPr>
        <sz val="11"/>
        <rFont val="HG丸ｺﾞｼｯｸM-PRO"/>
        <family val="3"/>
      </rPr>
      <t>については，Web登録と同時に『申請依頼書』を指定された担当者へ送付して下さい。Web登録が承認された段階で，登録料支払い手続きのメッセージが届きます。支払いが確認されれば，その旨のメッセージが届き，手続きが完了します。チーム登録料は，JFA登録料のみの負担になります。他のフットサル大会登録料については，大会毎に徴収されます(2015年と同じ)。</t>
    </r>
  </si>
  <si>
    <t xml:space="preserve">  ２０１６年度の協会登録につきまして、下記の通りにお願いいたします。１５年度からは、新KICK OFFへと大きくリニューアルされました。今年度は初めての継続申請になります。ガイドを熟読の上、入力漏れなどでチーム・選手が保留状態にならないように十分ご留意下さい。</t>
  </si>
  <si>
    <t>８．その他の申請</t>
  </si>
  <si>
    <t>Ｗｅｂ申請　→　申請料をＡＦＡに納付　→　サッカーチーム用申請依頼書をＡＦＡに送付</t>
  </si>
  <si>
    <t>　KICK OFF入力を行ったが，登録の必要がなくなった場合は，ＡＦＡへ申請依頼書を提出します。</t>
  </si>
  <si>
    <t>　追加登録・選手抹消・チーム情報変更等の手続きにおいても，ＡＦＡへ申請依頼書を提出します。</t>
  </si>
  <si>
    <r>
      <t>追加登録　　</t>
    </r>
    <r>
      <rPr>
        <sz val="10"/>
        <rFont val="HG丸ｺﾞｼｯｸM-PRO"/>
        <family val="3"/>
      </rPr>
      <t>　</t>
    </r>
  </si>
  <si>
    <t>Web申請　→　個人登録料をAFAに納入　→　ｻｯｶｰﾁｰﾑ用申請依頼書をAFAに送付</t>
  </si>
  <si>
    <r>
      <t>高校年鑑</t>
    </r>
    <r>
      <rPr>
        <sz val="10"/>
        <rFont val="ＭＳ Ｐゴシック"/>
        <family val="3"/>
      </rPr>
      <t xml:space="preserve">
</t>
    </r>
    <r>
      <rPr>
        <sz val="6"/>
        <rFont val="ＭＳ Ｐゴシック"/>
        <family val="3"/>
      </rPr>
      <t>ﾃｸﾆｶﾙﾚﾎﾟｰﾄ
３種運営費</t>
    </r>
  </si>
  <si>
    <r>
      <t>サッカーチーム個人登録料</t>
    </r>
    <r>
      <rPr>
        <sz val="10"/>
        <rFont val="HG丸ｺﾞｼｯｸM-PRO"/>
        <family val="3"/>
      </rPr>
      <t>（旭川・北海道・日本協会の計）</t>
    </r>
  </si>
  <si>
    <r>
      <t>※『移籍登録申請』を利用すると，移籍元チームに抹消依頼通知が送信されます。
※年度内の移籍は，選手登録にその都度</t>
    </r>
    <r>
      <rPr>
        <u val="double"/>
        <sz val="10"/>
        <rFont val="HG丸ｺﾞｼｯｸM-PRO"/>
        <family val="3"/>
      </rPr>
      <t>個人登録料が発生します。</t>
    </r>
  </si>
  <si>
    <t>申請書(3-1または3-2)をAFAに提出 → 申請料をAFAに納付 → 申請依頼書をAFAに送付</t>
  </si>
  <si>
    <t>Ｗｅｂ申請　→　申請料をＡＦＡに納付　→　申請依頼書をＡＦＡに送付</t>
  </si>
  <si>
    <t>抹消･チーム情報変更･申請取り消し(承認前)</t>
  </si>
  <si>
    <t>5月末までは，毎週火曜日。それ以降は，第2･第4火曜日に承認作業を行います。</t>
  </si>
  <si>
    <t>　KICK OFFを利用するためには，JFAが発行するID(JFA ID)が必要です。
　まず，日本サッカー協会ホームページよりJFA IDを取得します。
　対象は，チーム登録責任者，監督，コーチ，所属審判員です。取得には，名前，Eメールアドレス等を登録する必要があります。</t>
  </si>
  <si>
    <r>
      <rPr>
        <sz val="11"/>
        <rFont val="HG丸ｺﾞｼｯｸM-PRO"/>
        <family val="3"/>
      </rPr>
      <t>　サッカーチームの追加登録・抹消・チーム情報変更等に付きましては、</t>
    </r>
    <r>
      <rPr>
        <b/>
        <u val="single"/>
        <sz val="12"/>
        <rFont val="HG丸ｺﾞｼｯｸM-PRO"/>
        <family val="3"/>
      </rPr>
      <t>５月１日以降(期日厳守)</t>
    </r>
    <r>
      <rPr>
        <sz val="11"/>
        <rFont val="HG丸ｺﾞｼｯｸM-PRO"/>
        <family val="3"/>
      </rPr>
      <t>Ｗｅｂ上で作業し，旭川地区サッカー協会へ申請料を納付，申請依頼書を送付することになっています。
　ご多忙とは存じますが，期限・期日厳守でよろしくお願いいたします。</t>
    </r>
  </si>
  <si>
    <t>5月1日より，受付開始(期日厳守)</t>
  </si>
  <si>
    <r>
      <t>個人登録料と同等額がかかります。</t>
    </r>
    <r>
      <rPr>
        <sz val="10"/>
        <rFont val="HG丸ｺﾞｼｯｸM-PRO"/>
        <family val="3"/>
      </rPr>
      <t>5月1日より，受付開始(期日厳守)</t>
    </r>
  </si>
  <si>
    <t>5月1日より,受付開始　　Web申請→申請依頼書をAFAに送付</t>
  </si>
  <si>
    <t>　　　それ以降の手続きでは、すべての種別は、下記の送付先，口座をご利用下さい。申請用紙も変更になります。</t>
  </si>
  <si>
    <t>旭川</t>
  </si>
  <si>
    <t>北海道</t>
  </si>
  <si>
    <t>協会事務局　大淵</t>
  </si>
  <si>
    <t>afa-office@wind.ocn.ne.jp</t>
  </si>
  <si>
    <t>このサッカーチーム用申請依頼書は、</t>
  </si>
  <si>
    <r>
      <t>注)　この用紙は、</t>
    </r>
    <r>
      <rPr>
        <sz val="16"/>
        <color indexed="56"/>
        <rFont val="ＭＳ Ｐゴシック"/>
        <family val="3"/>
      </rPr>
      <t>５月１日</t>
    </r>
    <r>
      <rPr>
        <sz val="10"/>
        <color indexed="56"/>
        <rFont val="ＭＳ Ｐゴシック"/>
        <family val="3"/>
      </rPr>
      <t>より使用できます。</t>
    </r>
  </si>
  <si>
    <t>申請内容</t>
  </si>
  <si>
    <t>（　）にチェックして下さい</t>
  </si>
  <si>
    <t>選手登録</t>
  </si>
  <si>
    <t>（人数</t>
  </si>
  <si>
    <t>人）</t>
  </si>
  <si>
    <t>　※下記の内訳表を確認して下さい。</t>
  </si>
  <si>
    <t>抹消申請</t>
  </si>
  <si>
    <t>　　　</t>
  </si>
  <si>
    <t>　　　</t>
  </si>
  <si>
    <t>　</t>
  </si>
  <si>
    <t>移籍元（</t>
  </si>
  <si>
    <t>）※下記の内訳表を確認して下さい。</t>
  </si>
  <si>
    <t>内容（</t>
  </si>
  <si>
    <t>）</t>
  </si>
  <si>
    <t>Web申請の取り消し(承認前)</t>
  </si>
  <si>
    <t>Web申請日</t>
  </si>
  <si>
    <t>ユニフォーム広告掲示申請</t>
  </si>
  <si>
    <t>（</t>
  </si>
  <si>
    <t>ヵ所）</t>
  </si>
  <si>
    <t>その他（指導者・審判登録等、下の欄に記入して下さい）</t>
  </si>
  <si>
    <t>日本</t>
  </si>
  <si>
    <t>ユニフォーム広告掲示申請</t>
  </si>
  <si>
    <t>×</t>
  </si>
  <si>
    <t>ヶ所）＝</t>
  </si>
  <si>
    <t>フットサル大会登録申請①</t>
  </si>
  <si>
    <t>フットサル大会登録申請②</t>
  </si>
  <si>
    <t>フットサル大会登録申請①</t>
  </si>
  <si>
    <t>月</t>
  </si>
  <si>
    <t>日付で</t>
  </si>
  <si>
    <t>旭川信用金庫　銀座支店　普通　口座番号　0459411</t>
  </si>
  <si>
    <t>に送金しました。</t>
  </si>
  <si>
    <t>旭川地区サッカー協会　登録口　代表　板木京悦</t>
  </si>
  <si>
    <t>※要項に記載された大会登録料を地区協会の下記の口座に振り込むこと</t>
  </si>
  <si>
    <t>※申請書を地区協会に郵送，申請料を下記の口座に振り込む。申請依頼書を地区協会に送付すること</t>
  </si>
  <si>
    <t>フットサル大会登録申請②</t>
  </si>
  <si>
    <t>大会名（</t>
  </si>
  <si>
    <t>⑦【</t>
  </si>
  <si>
    <t>円)</t>
  </si>
  <si>
    <t>) ※地区予選のない全道大会のみ(</t>
  </si>
  <si>
    <t>上記⑦を</t>
  </si>
  <si>
    <t>追加登録選手
・移 籍 選 手</t>
  </si>
  <si>
    <t>年</t>
  </si>
  <si>
    <t>月</t>
  </si>
  <si>
    <t>地区協会 サッカーチーム用　申請依頼書</t>
  </si>
  <si>
    <t>２０１７年</t>
  </si>
  <si>
    <t>チーム・選手情報変更</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</si>
</sst>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 月&quot;"/>
    <numFmt numFmtId="177" formatCode="0\ &quot;　日&quot;"/>
    <numFmt numFmtId="178" formatCode="0\ &quot; 日&quot;"/>
    <numFmt numFmtId="179" formatCode="#,##0_ "/>
    <numFmt numFmtId="180" formatCode="[&lt;=999]000;[&lt;=99999]000\-00;000\-0000"/>
    <numFmt numFmtId="181" formatCode="&quot;Yes&quot;;&quot;Yes&quot;;&quot;No&quot;"/>
    <numFmt numFmtId="182" formatCode="&quot;True&quot;;&quot;True&quot;;&quot;False&quot;"/>
    <numFmt numFmtId="183" formatCode="&quot;On&quot;;&quot;On&quot;;&quot;Off&quot;"/>
    <numFmt numFmtId="184" formatCode="[$€-2]\ #,##0.00_);[Red]\([$€-2]\ #,##0.00\)"/>
    <numFmt numFmtId="185" formatCode="#\ &quot;名&quot;&quot;分&quot;"/>
    <numFmt numFmtId="186" formatCode="#,##0_);[Red]\(#,##0\)"/>
    <numFmt numFmtId="187" formatCode="&quot;( &quot;\ \ @\ \ &quot; )&quot;"/>
    <numFmt numFmtId="188" formatCode="#,##0_ &quot;円&quot;"/>
  </numFmts>
  <fonts count="114">
    <font>
      <sz val="11"/>
      <name val="ＭＳ Ｐゴシック"/>
      <family val="3"/>
    </font>
    <font>
      <sz val="6"/>
      <name val="ＭＳ Ｐゴシック"/>
      <family val="3"/>
    </font>
    <font>
      <sz val="18"/>
      <name val="ＭＳ Ｐゴシック"/>
      <family val="3"/>
    </font>
    <font>
      <sz val="10"/>
      <name val="ＭＳ Ｐゴシック"/>
      <family val="3"/>
    </font>
    <font>
      <b/>
      <sz val="11"/>
      <name val="ＭＳ Ｐゴシック"/>
      <family val="3"/>
    </font>
    <font>
      <sz val="11"/>
      <name val="HG丸ｺﾞｼｯｸM-PRO"/>
      <family val="3"/>
    </font>
    <font>
      <sz val="12"/>
      <name val="HG丸ｺﾞｼｯｸM-PRO"/>
      <family val="3"/>
    </font>
    <font>
      <b/>
      <sz val="16"/>
      <name val="HG丸ｺﾞｼｯｸM-PRO"/>
      <family val="3"/>
    </font>
    <font>
      <sz val="12"/>
      <name val="ＭＳ Ｐゴシック"/>
      <family val="3"/>
    </font>
    <font>
      <b/>
      <u val="single"/>
      <sz val="12"/>
      <name val="HG丸ｺﾞｼｯｸM-PRO"/>
      <family val="3"/>
    </font>
    <font>
      <b/>
      <sz val="18"/>
      <name val="HG丸ｺﾞｼｯｸM-PRO"/>
      <family val="3"/>
    </font>
    <font>
      <u val="single"/>
      <sz val="12"/>
      <name val="HG丸ｺﾞｼｯｸM-PRO"/>
      <family val="3"/>
    </font>
    <font>
      <sz val="14"/>
      <name val="HG丸ｺﾞｼｯｸM-PRO"/>
      <family val="3"/>
    </font>
    <font>
      <sz val="9"/>
      <name val="ＭＳ Ｐゴシック"/>
      <family val="3"/>
    </font>
    <font>
      <b/>
      <sz val="9"/>
      <name val="ＭＳ Ｐゴシック"/>
      <family val="3"/>
    </font>
    <font>
      <sz val="14"/>
      <name val="ＭＳ ゴシック"/>
      <family val="3"/>
    </font>
    <font>
      <sz val="6"/>
      <name val="HG丸ｺﾞｼｯｸM-PRO"/>
      <family val="3"/>
    </font>
    <font>
      <sz val="14"/>
      <name val="ＭＳ Ｐゴシック"/>
      <family val="3"/>
    </font>
    <font>
      <u val="single"/>
      <sz val="7.7"/>
      <color indexed="12"/>
      <name val="ＭＳ Ｐゴシック"/>
      <family val="3"/>
    </font>
    <font>
      <sz val="12"/>
      <name val="ＭＳ ゴシック"/>
      <family val="3"/>
    </font>
    <font>
      <b/>
      <sz val="20"/>
      <name val="HG丸ｺﾞｼｯｸM-PRO"/>
      <family val="3"/>
    </font>
    <font>
      <sz val="10"/>
      <name val="HG丸ｺﾞｼｯｸM-PRO"/>
      <family val="3"/>
    </font>
    <font>
      <b/>
      <sz val="12"/>
      <name val="ＭＳ Ｐゴシック"/>
      <family val="3"/>
    </font>
    <font>
      <sz val="16"/>
      <name val="ＭＳ Ｐゴシック"/>
      <family val="3"/>
    </font>
    <font>
      <sz val="8"/>
      <name val="ＭＳ Ｐゴシック"/>
      <family val="3"/>
    </font>
    <font>
      <sz val="9"/>
      <name val="HG丸ｺﾞｼｯｸM-PRO"/>
      <family val="3"/>
    </font>
    <font>
      <sz val="8"/>
      <name val="HG丸ｺﾞｼｯｸM-PRO"/>
      <family val="3"/>
    </font>
    <font>
      <u val="single"/>
      <sz val="9"/>
      <name val="HG丸ｺﾞｼｯｸM-PRO"/>
      <family val="3"/>
    </font>
    <font>
      <b/>
      <sz val="10"/>
      <name val="HG丸ｺﾞｼｯｸM-PRO"/>
      <family val="3"/>
    </font>
    <font>
      <u val="single"/>
      <sz val="11"/>
      <name val="HG丸ｺﾞｼｯｸM-PRO"/>
      <family val="3"/>
    </font>
    <font>
      <b/>
      <sz val="12"/>
      <name val="HG丸ｺﾞｼｯｸM-PRO"/>
      <family val="3"/>
    </font>
    <font>
      <u val="single"/>
      <sz val="10"/>
      <name val="ＭＳ Ｐゴシック"/>
      <family val="3"/>
    </font>
    <font>
      <sz val="3"/>
      <color indexed="10"/>
      <name val="HG丸ｺﾞｼｯｸM-PRO"/>
      <family val="3"/>
    </font>
    <font>
      <u val="double"/>
      <sz val="10"/>
      <name val="ＭＳ Ｐゴシック"/>
      <family val="3"/>
    </font>
    <font>
      <sz val="11"/>
      <color indexed="10"/>
      <name val="HG丸ｺﾞｼｯｸM-PRO"/>
      <family val="3"/>
    </font>
    <font>
      <b/>
      <sz val="11"/>
      <name val="HG丸ｺﾞｼｯｸM-PRO"/>
      <family val="3"/>
    </font>
    <font>
      <b/>
      <u val="single"/>
      <sz val="11"/>
      <name val="HG丸ｺﾞｼｯｸM-PRO"/>
      <family val="3"/>
    </font>
    <font>
      <b/>
      <u val="single"/>
      <sz val="11"/>
      <color indexed="10"/>
      <name val="HG丸ｺﾞｼｯｸM-PRO"/>
      <family val="3"/>
    </font>
    <font>
      <u val="double"/>
      <sz val="10"/>
      <name val="HG丸ｺﾞｼｯｸM-PRO"/>
      <family val="3"/>
    </font>
    <font>
      <b/>
      <u val="double"/>
      <sz val="10"/>
      <name val="HG丸ｺﾞｼｯｸM-PRO"/>
      <family val="3"/>
    </font>
    <font>
      <sz val="10"/>
      <color indexed="56"/>
      <name val="ＭＳ Ｐゴシック"/>
      <family val="3"/>
    </font>
    <font>
      <sz val="16"/>
      <color indexed="56"/>
      <name val="ＭＳ Ｐゴシック"/>
      <family val="3"/>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HG丸ｺﾞｼｯｸM-PRO"/>
      <family val="3"/>
    </font>
    <font>
      <sz val="10"/>
      <color indexed="10"/>
      <name val="ＭＳ Ｐゴシック"/>
      <family val="3"/>
    </font>
    <font>
      <sz val="11"/>
      <color indexed="56"/>
      <name val="ＭＳ Ｐゴシック"/>
      <family val="3"/>
    </font>
    <font>
      <sz val="14"/>
      <color indexed="56"/>
      <name val="HG丸ｺﾞｼｯｸM-PRO"/>
      <family val="3"/>
    </font>
    <font>
      <sz val="10"/>
      <color indexed="56"/>
      <name val="HG丸ｺﾞｼｯｸM-PRO"/>
      <family val="3"/>
    </font>
    <font>
      <sz val="11"/>
      <color indexed="56"/>
      <name val="HG丸ｺﾞｼｯｸM-PRO"/>
      <family val="3"/>
    </font>
    <font>
      <sz val="11"/>
      <color indexed="18"/>
      <name val="HG丸ｺﾞｼｯｸM-PRO"/>
      <family val="3"/>
    </font>
    <font>
      <sz val="11"/>
      <color indexed="18"/>
      <name val="ＭＳ Ｐゴシック"/>
      <family val="3"/>
    </font>
    <font>
      <sz val="12"/>
      <color indexed="56"/>
      <name val="ＭＳ 明朝"/>
      <family val="1"/>
    </font>
    <font>
      <sz val="6"/>
      <color indexed="10"/>
      <name val="HG丸ｺﾞｼｯｸM-PRO"/>
      <family val="3"/>
    </font>
    <font>
      <sz val="12"/>
      <color indexed="60"/>
      <name val="HG丸ｺﾞｼｯｸM-PRO"/>
      <family val="3"/>
    </font>
    <font>
      <b/>
      <sz val="20"/>
      <color indexed="56"/>
      <name val="HG丸ｺﾞｼｯｸM-PRO"/>
      <family val="3"/>
    </font>
    <font>
      <sz val="12"/>
      <color indexed="56"/>
      <name val="HG丸ｺﾞｼｯｸM-PRO"/>
      <family val="3"/>
    </font>
    <font>
      <sz val="26"/>
      <color indexed="56"/>
      <name val="HG丸ｺﾞｼｯｸM-PRO"/>
      <family val="3"/>
    </font>
    <font>
      <sz val="20"/>
      <color indexed="56"/>
      <name val="HG丸ｺﾞｼｯｸM-PRO"/>
      <family val="3"/>
    </font>
    <font>
      <sz val="10"/>
      <color indexed="60"/>
      <name val="HG丸ｺﾞｼｯｸM-PRO"/>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2"/>
      <color rgb="FFFF0000"/>
      <name val="HG丸ｺﾞｼｯｸM-PRO"/>
      <family val="3"/>
    </font>
    <font>
      <sz val="10"/>
      <color rgb="FFFF0000"/>
      <name val="ＭＳ Ｐゴシック"/>
      <family val="3"/>
    </font>
    <font>
      <sz val="11"/>
      <color theme="3"/>
      <name val="ＭＳ Ｐゴシック"/>
      <family val="3"/>
    </font>
    <font>
      <sz val="14"/>
      <color theme="3"/>
      <name val="HG丸ｺﾞｼｯｸM-PRO"/>
      <family val="3"/>
    </font>
    <font>
      <sz val="10"/>
      <color theme="3"/>
      <name val="HG丸ｺﾞｼｯｸM-PRO"/>
      <family val="3"/>
    </font>
    <font>
      <sz val="11"/>
      <color theme="3"/>
      <name val="HG丸ｺﾞｼｯｸM-PRO"/>
      <family val="3"/>
    </font>
    <font>
      <sz val="11"/>
      <color theme="4" tint="-0.4999699890613556"/>
      <name val="HG丸ｺﾞｼｯｸM-PRO"/>
      <family val="3"/>
    </font>
    <font>
      <sz val="11"/>
      <color theme="4" tint="-0.4999699890613556"/>
      <name val="ＭＳ Ｐゴシック"/>
      <family val="3"/>
    </font>
    <font>
      <sz val="10"/>
      <color theme="3"/>
      <name val="ＭＳ Ｐゴシック"/>
      <family val="3"/>
    </font>
    <font>
      <sz val="12"/>
      <color theme="3"/>
      <name val="ＭＳ 明朝"/>
      <family val="1"/>
    </font>
    <font>
      <sz val="6"/>
      <color rgb="FFFF0000"/>
      <name val="HG丸ｺﾞｼｯｸM-PRO"/>
      <family val="3"/>
    </font>
    <font>
      <sz val="11"/>
      <color rgb="FFFF0000"/>
      <name val="HG丸ｺﾞｼｯｸM-PRO"/>
      <family val="3"/>
    </font>
    <font>
      <sz val="12"/>
      <color theme="3"/>
      <name val="HG丸ｺﾞｼｯｸM-PRO"/>
      <family val="3"/>
    </font>
    <font>
      <sz val="10"/>
      <color theme="5" tint="-0.24997000396251678"/>
      <name val="HG丸ｺﾞｼｯｸM-PRO"/>
      <family val="3"/>
    </font>
    <font>
      <sz val="12"/>
      <color theme="5" tint="-0.24997000396251678"/>
      <name val="HG丸ｺﾞｼｯｸM-PRO"/>
      <family val="3"/>
    </font>
    <font>
      <sz val="26"/>
      <color theme="3"/>
      <name val="HG丸ｺﾞｼｯｸM-PRO"/>
      <family val="3"/>
    </font>
    <font>
      <sz val="20"/>
      <color theme="3"/>
      <name val="HG丸ｺﾞｼｯｸM-PRO"/>
      <family val="3"/>
    </font>
    <font>
      <b/>
      <sz val="20"/>
      <color theme="3"/>
      <name val="HG丸ｺﾞｼｯｸM-PRO"/>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53"/>
        <bgColor indexed="64"/>
      </patternFill>
    </fill>
    <fill>
      <patternFill patternType="solid">
        <fgColor rgb="FFF7FFFF"/>
        <bgColor indexed="64"/>
      </patternFill>
    </fill>
    <fill>
      <patternFill patternType="solid">
        <fgColor indexed="22"/>
        <bgColor indexed="64"/>
      </patternFill>
    </fill>
  </fills>
  <borders count="1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hair"/>
      <right style="thin"/>
      <top style="thin"/>
      <bottom style="thin"/>
    </border>
    <border>
      <left style="thin"/>
      <right style="hair"/>
      <top style="thin"/>
      <bottom style="thin"/>
    </border>
    <border>
      <left style="double"/>
      <right>
        <color indexed="63"/>
      </right>
      <top style="thin"/>
      <bottom style="thin"/>
    </border>
    <border>
      <left style="hair"/>
      <right>
        <color indexed="63"/>
      </right>
      <top style="thin"/>
      <bottom style="thin"/>
    </border>
    <border>
      <left>
        <color indexed="63"/>
      </left>
      <right style="thin"/>
      <top style="thin"/>
      <bottom style="thin"/>
    </border>
    <border>
      <left>
        <color indexed="63"/>
      </left>
      <right style="hair"/>
      <top style="thin"/>
      <bottom style="thin"/>
    </border>
    <border>
      <left style="double"/>
      <right>
        <color indexed="63"/>
      </right>
      <top style="thin"/>
      <bottom style="double"/>
    </border>
    <border>
      <left style="thin"/>
      <right style="hair"/>
      <top style="thin"/>
      <bottom style="double"/>
    </border>
    <border>
      <left style="hair"/>
      <right>
        <color indexed="63"/>
      </right>
      <top style="thin"/>
      <bottom style="double"/>
    </border>
    <border>
      <left>
        <color indexed="63"/>
      </left>
      <right style="thin"/>
      <top style="thin"/>
      <bottom style="double"/>
    </border>
    <border>
      <left>
        <color indexed="63"/>
      </left>
      <right style="hair"/>
      <top style="thin"/>
      <bottom style="double"/>
    </border>
    <border>
      <left style="hair"/>
      <right style="hair"/>
      <top style="thin"/>
      <bottom style="double"/>
    </border>
    <border>
      <left style="hair"/>
      <right style="thin"/>
      <top style="thin"/>
      <bottom style="double"/>
    </border>
    <border>
      <left>
        <color indexed="63"/>
      </left>
      <right>
        <color indexed="63"/>
      </right>
      <top>
        <color indexed="63"/>
      </top>
      <bottom style="hair"/>
    </border>
    <border>
      <left>
        <color indexed="63"/>
      </left>
      <right>
        <color indexed="63"/>
      </right>
      <top style="hair"/>
      <bottom style="hair"/>
    </border>
    <border>
      <left style="double"/>
      <right>
        <color indexed="63"/>
      </right>
      <top style="thin"/>
      <bottom style="dotted"/>
    </border>
    <border>
      <left style="hair"/>
      <right>
        <color indexed="63"/>
      </right>
      <top style="thin"/>
      <bottom style="dotted"/>
    </border>
    <border>
      <left>
        <color indexed="63"/>
      </left>
      <right style="thin"/>
      <top style="thin"/>
      <bottom style="dotted"/>
    </border>
    <border>
      <left>
        <color indexed="63"/>
      </left>
      <right style="hair"/>
      <top style="thin"/>
      <bottom style="dotted"/>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slantDashDot"/>
      <bottom>
        <color indexed="63"/>
      </bottom>
    </border>
    <border>
      <left>
        <color indexed="63"/>
      </left>
      <right>
        <color indexed="63"/>
      </right>
      <top style="thin"/>
      <bottom>
        <color indexed="63"/>
      </bottom>
    </border>
    <border>
      <left style="hair"/>
      <right style="double"/>
      <top style="thin"/>
      <bottom style="thin"/>
    </border>
    <border>
      <left style="hair"/>
      <right style="double"/>
      <top style="thin"/>
      <bottom style="double"/>
    </border>
    <border>
      <left>
        <color indexed="63"/>
      </left>
      <right style="double"/>
      <top style="thin"/>
      <bottom style="thin"/>
    </border>
    <border>
      <left style="thin"/>
      <right style="double"/>
      <top style="thin"/>
      <bottom>
        <color indexed="63"/>
      </bottom>
    </border>
    <border>
      <left>
        <color indexed="63"/>
      </left>
      <right style="double"/>
      <top style="thin"/>
      <bottom style="double"/>
    </border>
    <border>
      <left>
        <color indexed="63"/>
      </left>
      <right style="thin">
        <color theme="3"/>
      </right>
      <top>
        <color indexed="63"/>
      </top>
      <bottom style="thin">
        <color theme="3"/>
      </bottom>
    </border>
    <border>
      <left>
        <color indexed="63"/>
      </left>
      <right style="thin">
        <color theme="3"/>
      </right>
      <top style="thin">
        <color theme="3"/>
      </top>
      <bottom style="hair">
        <color theme="3"/>
      </bottom>
    </border>
    <border>
      <left>
        <color indexed="63"/>
      </left>
      <right style="thin">
        <color theme="3"/>
      </right>
      <top style="hair">
        <color theme="3"/>
      </top>
      <bottom style="hair">
        <color theme="3"/>
      </bottom>
    </border>
    <border>
      <left style="hair">
        <color theme="3"/>
      </left>
      <right style="thin">
        <color theme="3"/>
      </right>
      <top style="hair">
        <color theme="3"/>
      </top>
      <bottom style="thin">
        <color theme="3"/>
      </bottom>
    </border>
    <border>
      <left>
        <color indexed="63"/>
      </left>
      <right>
        <color indexed="63"/>
      </right>
      <top style="double">
        <color theme="3"/>
      </top>
      <bottom>
        <color indexed="63"/>
      </bottom>
    </border>
    <border>
      <left style="thin">
        <color theme="3"/>
      </left>
      <right>
        <color indexed="63"/>
      </right>
      <top style="thin">
        <color theme="3"/>
      </top>
      <bottom style="thin">
        <color theme="3"/>
      </bottom>
    </border>
    <border>
      <left>
        <color indexed="63"/>
      </left>
      <right>
        <color indexed="63"/>
      </right>
      <top style="thin">
        <color theme="3"/>
      </top>
      <bottom style="thin">
        <color theme="3"/>
      </bottom>
    </border>
    <border>
      <left>
        <color indexed="63"/>
      </left>
      <right>
        <color indexed="63"/>
      </right>
      <top>
        <color indexed="63"/>
      </top>
      <bottom style="thin">
        <color theme="3"/>
      </bottom>
    </border>
    <border>
      <left style="thin">
        <color theme="3"/>
      </left>
      <right>
        <color indexed="63"/>
      </right>
      <top style="thin">
        <color theme="3"/>
      </top>
      <bottom style="hair">
        <color theme="3"/>
      </bottom>
    </border>
    <border>
      <left>
        <color indexed="63"/>
      </left>
      <right>
        <color indexed="63"/>
      </right>
      <top style="thin">
        <color theme="3"/>
      </top>
      <bottom style="hair">
        <color theme="3"/>
      </bottom>
    </border>
    <border>
      <left style="thin">
        <color theme="3"/>
      </left>
      <right>
        <color indexed="63"/>
      </right>
      <top style="hair">
        <color theme="3"/>
      </top>
      <bottom style="double">
        <color theme="3"/>
      </bottom>
    </border>
    <border>
      <left>
        <color indexed="63"/>
      </left>
      <right>
        <color indexed="63"/>
      </right>
      <top style="hair">
        <color theme="3"/>
      </top>
      <bottom style="double">
        <color theme="3"/>
      </bottom>
    </border>
    <border>
      <left>
        <color indexed="63"/>
      </left>
      <right>
        <color indexed="63"/>
      </right>
      <top>
        <color indexed="63"/>
      </top>
      <bottom style="double">
        <color theme="3"/>
      </bottom>
    </border>
    <border>
      <left style="double">
        <color theme="3"/>
      </left>
      <right style="thin">
        <color theme="3"/>
      </right>
      <top>
        <color indexed="63"/>
      </top>
      <bottom style="thin">
        <color theme="3"/>
      </bottom>
    </border>
    <border>
      <left style="double">
        <color theme="3"/>
      </left>
      <right style="thin"/>
      <top style="thin"/>
      <bottom style="thin">
        <color theme="3"/>
      </bottom>
    </border>
    <border>
      <left style="double">
        <color theme="3"/>
      </left>
      <right style="thin"/>
      <top style="thin"/>
      <bottom>
        <color indexed="63"/>
      </bottom>
    </border>
    <border>
      <left>
        <color indexed="63"/>
      </left>
      <right style="thin">
        <color theme="3"/>
      </right>
      <top>
        <color indexed="63"/>
      </top>
      <bottom>
        <color indexed="63"/>
      </bottom>
    </border>
    <border>
      <left>
        <color indexed="63"/>
      </left>
      <right style="double">
        <color theme="3"/>
      </right>
      <top style="hair"/>
      <bottom style="hair"/>
    </border>
    <border>
      <left>
        <color indexed="63"/>
      </left>
      <right>
        <color indexed="63"/>
      </right>
      <top style="hair"/>
      <bottom style="double">
        <color theme="3"/>
      </bottom>
    </border>
    <border>
      <left>
        <color indexed="63"/>
      </left>
      <right style="double">
        <color theme="3"/>
      </right>
      <top style="hair"/>
      <bottom style="double">
        <color theme="3"/>
      </bottom>
    </border>
    <border>
      <left>
        <color indexed="63"/>
      </left>
      <right style="double">
        <color theme="3"/>
      </right>
      <top style="double">
        <color theme="3"/>
      </top>
      <bottom>
        <color indexed="63"/>
      </bottom>
    </border>
    <border>
      <left>
        <color indexed="63"/>
      </left>
      <right>
        <color indexed="63"/>
      </right>
      <top style="hair">
        <color theme="3"/>
      </top>
      <bottom>
        <color indexed="63"/>
      </bottom>
    </border>
    <border>
      <left>
        <color indexed="63"/>
      </left>
      <right style="double">
        <color theme="3"/>
      </right>
      <top style="hair">
        <color theme="3"/>
      </top>
      <bottom>
        <color indexed="63"/>
      </bottom>
    </border>
    <border>
      <left>
        <color indexed="63"/>
      </left>
      <right>
        <color indexed="63"/>
      </right>
      <top style="hair"/>
      <bottom>
        <color indexed="63"/>
      </bottom>
    </border>
    <border>
      <left style="medium"/>
      <right style="thin"/>
      <top style="medium"/>
      <bottom>
        <color indexed="63"/>
      </bottom>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thin"/>
      <right>
        <color indexed="63"/>
      </right>
      <top style="thin"/>
      <bottom style="thin"/>
    </border>
    <border>
      <left style="thin"/>
      <right style="thin"/>
      <top style="thin"/>
      <bottom style="thin"/>
    </border>
    <border>
      <left style="thin"/>
      <right style="medium"/>
      <top style="thin"/>
      <bottom style="thin"/>
    </border>
    <border>
      <left style="thin"/>
      <right>
        <color indexed="63"/>
      </right>
      <top>
        <color indexed="63"/>
      </top>
      <bottom>
        <color indexed="63"/>
      </bottom>
    </border>
    <border>
      <left style="double">
        <color theme="3"/>
      </left>
      <right>
        <color indexed="63"/>
      </right>
      <top>
        <color indexed="63"/>
      </top>
      <bottom>
        <color indexed="63"/>
      </bottom>
    </border>
    <border>
      <left>
        <color indexed="63"/>
      </left>
      <right style="hair"/>
      <top>
        <color indexed="63"/>
      </top>
      <bottom>
        <color indexed="63"/>
      </bottom>
    </border>
    <border>
      <left style="double">
        <color theme="3"/>
      </left>
      <right>
        <color indexed="63"/>
      </right>
      <top>
        <color indexed="63"/>
      </top>
      <bottom style="hair">
        <color theme="3"/>
      </bottom>
    </border>
    <border>
      <left>
        <color indexed="63"/>
      </left>
      <right>
        <color indexed="63"/>
      </right>
      <top>
        <color indexed="63"/>
      </top>
      <bottom style="hair">
        <color theme="3"/>
      </bottom>
    </border>
    <border>
      <left>
        <color indexed="63"/>
      </left>
      <right style="hair"/>
      <top>
        <color indexed="63"/>
      </top>
      <bottom style="hair">
        <color theme="3"/>
      </bottom>
    </border>
    <border>
      <left style="double">
        <color theme="3"/>
      </left>
      <right>
        <color indexed="63"/>
      </right>
      <top>
        <color indexed="63"/>
      </top>
      <bottom style="hair"/>
    </border>
    <border>
      <left>
        <color indexed="63"/>
      </left>
      <right style="hair"/>
      <top>
        <color indexed="63"/>
      </top>
      <bottom style="hair"/>
    </border>
    <border>
      <left>
        <color indexed="63"/>
      </left>
      <right>
        <color indexed="63"/>
      </right>
      <top style="thin"/>
      <bottom style="thin"/>
    </border>
    <border>
      <left style="double"/>
      <right style="thin"/>
      <top style="double"/>
      <bottom>
        <color indexed="63"/>
      </bottom>
    </border>
    <border>
      <left style="double"/>
      <right style="thin"/>
      <top>
        <color indexed="63"/>
      </top>
      <bottom style="thin"/>
    </border>
    <border>
      <left style="thin"/>
      <right style="hair"/>
      <top style="double"/>
      <bottom style="thin"/>
    </border>
    <border>
      <left style="hair"/>
      <right style="hair"/>
      <top style="double"/>
      <bottom style="thin"/>
    </border>
    <border>
      <left style="hair"/>
      <right style="thin"/>
      <top style="double"/>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color indexed="63"/>
      </top>
      <bottom>
        <color indexed="63"/>
      </bottom>
    </border>
    <border>
      <left style="hair"/>
      <right style="double"/>
      <top style="double"/>
      <bottom style="thin"/>
    </border>
    <border>
      <left style="thin"/>
      <right style="double"/>
      <top style="double"/>
      <bottom>
        <color indexed="63"/>
      </bottom>
    </border>
    <border>
      <left style="thin"/>
      <right style="double"/>
      <top>
        <color indexed="63"/>
      </top>
      <bottom style="thin"/>
    </border>
    <border>
      <left>
        <color indexed="63"/>
      </left>
      <right>
        <color indexed="63"/>
      </right>
      <top style="double"/>
      <bottom>
        <color indexed="63"/>
      </bottom>
    </border>
    <border>
      <left>
        <color indexed="63"/>
      </left>
      <right style="hair">
        <color theme="3"/>
      </right>
      <top style="thin">
        <color theme="3"/>
      </top>
      <bottom style="thin">
        <color theme="3"/>
      </bottom>
    </border>
    <border>
      <left style="hair">
        <color theme="3"/>
      </left>
      <right>
        <color indexed="63"/>
      </right>
      <top style="thin">
        <color theme="3"/>
      </top>
      <bottom style="thin">
        <color theme="3"/>
      </bottom>
    </border>
    <border>
      <left style="hair">
        <color theme="3"/>
      </left>
      <right style="double">
        <color theme="3"/>
      </right>
      <top style="thin">
        <color theme="3"/>
      </top>
      <bottom style="thin">
        <color theme="3"/>
      </bottom>
    </border>
    <border>
      <left style="double">
        <color theme="3"/>
      </left>
      <right>
        <color indexed="63"/>
      </right>
      <top style="hair">
        <color theme="3"/>
      </top>
      <bottom>
        <color indexed="63"/>
      </bottom>
    </border>
    <border>
      <left>
        <color indexed="63"/>
      </left>
      <right style="hair"/>
      <top style="hair">
        <color theme="3"/>
      </top>
      <bottom>
        <color indexed="63"/>
      </bottom>
    </border>
    <border>
      <left style="hair"/>
      <right>
        <color indexed="63"/>
      </right>
      <top style="hair">
        <color theme="3"/>
      </top>
      <bottom>
        <color indexed="63"/>
      </bottom>
    </border>
    <border>
      <left style="double">
        <color theme="3"/>
      </left>
      <right style="thin"/>
      <top>
        <color indexed="63"/>
      </top>
      <bottom style="double">
        <color theme="3"/>
      </bottom>
    </border>
    <border>
      <left style="thin"/>
      <right style="thin"/>
      <top>
        <color indexed="63"/>
      </top>
      <bottom style="double">
        <color theme="3"/>
      </bottom>
    </border>
    <border>
      <left style="thin"/>
      <right style="thin">
        <color theme="3"/>
      </right>
      <top>
        <color indexed="63"/>
      </top>
      <bottom style="double">
        <color theme="3"/>
      </bottom>
    </border>
    <border>
      <left>
        <color indexed="63"/>
      </left>
      <right style="double">
        <color theme="3"/>
      </right>
      <top>
        <color indexed="63"/>
      </top>
      <bottom style="double">
        <color theme="3"/>
      </bottom>
    </border>
    <border>
      <left style="double">
        <color theme="3"/>
      </left>
      <right style="hair"/>
      <top style="double">
        <color theme="3"/>
      </top>
      <bottom style="thin">
        <color theme="3"/>
      </bottom>
    </border>
    <border>
      <left style="hair"/>
      <right style="hair"/>
      <top style="double">
        <color theme="3"/>
      </top>
      <bottom style="thin">
        <color theme="3"/>
      </bottom>
    </border>
    <border>
      <left style="hair"/>
      <right style="hair">
        <color theme="3"/>
      </right>
      <top style="double">
        <color theme="3"/>
      </top>
      <bottom style="thin">
        <color theme="3"/>
      </bottom>
    </border>
    <border>
      <left>
        <color indexed="63"/>
      </left>
      <right>
        <color indexed="63"/>
      </right>
      <top style="double">
        <color theme="3"/>
      </top>
      <bottom style="thin">
        <color theme="3"/>
      </bottom>
    </border>
    <border>
      <left>
        <color indexed="63"/>
      </left>
      <right style="double">
        <color theme="3"/>
      </right>
      <top style="double">
        <color theme="3"/>
      </top>
      <bottom style="thin">
        <color theme="3"/>
      </bottom>
    </border>
    <border>
      <left style="thin">
        <color theme="3"/>
      </left>
      <right style="hair"/>
      <top style="thin">
        <color theme="3"/>
      </top>
      <bottom style="hair">
        <color theme="3"/>
      </bottom>
    </border>
    <border>
      <left style="hair"/>
      <right style="hair">
        <color theme="3"/>
      </right>
      <top style="thin">
        <color theme="3"/>
      </top>
      <bottom style="hair">
        <color theme="3"/>
      </bottom>
    </border>
    <border>
      <left style="hair"/>
      <right>
        <color indexed="63"/>
      </right>
      <top style="double">
        <color theme="3"/>
      </top>
      <bottom>
        <color indexed="63"/>
      </bottom>
    </border>
    <border>
      <left style="hair"/>
      <right>
        <color indexed="63"/>
      </right>
      <top>
        <color indexed="63"/>
      </top>
      <bottom>
        <color indexed="63"/>
      </bottom>
    </border>
    <border>
      <left>
        <color indexed="63"/>
      </left>
      <right style="double">
        <color theme="3"/>
      </right>
      <top>
        <color indexed="63"/>
      </top>
      <bottom>
        <color indexed="63"/>
      </bottom>
    </border>
    <border>
      <left style="double">
        <color theme="3"/>
      </left>
      <right>
        <color indexed="63"/>
      </right>
      <top style="hair"/>
      <bottom style="double">
        <color theme="3"/>
      </bottom>
    </border>
    <border>
      <left>
        <color indexed="63"/>
      </left>
      <right style="hair"/>
      <top style="hair"/>
      <bottom style="double">
        <color theme="3"/>
      </bottom>
    </border>
    <border>
      <left style="hair"/>
      <right>
        <color indexed="63"/>
      </right>
      <top style="hair"/>
      <bottom style="double">
        <color theme="3"/>
      </bottom>
    </border>
    <border>
      <left style="double">
        <color theme="3"/>
      </left>
      <right>
        <color indexed="63"/>
      </right>
      <top style="double">
        <color theme="3"/>
      </top>
      <bottom>
        <color indexed="63"/>
      </bottom>
    </border>
    <border>
      <left>
        <color indexed="63"/>
      </left>
      <right style="hair"/>
      <top style="double">
        <color theme="3"/>
      </top>
      <bottom>
        <color indexed="63"/>
      </bottom>
    </border>
    <border>
      <left style="hair"/>
      <right>
        <color indexed="63"/>
      </right>
      <top>
        <color indexed="63"/>
      </top>
      <bottom style="hair">
        <color theme="3"/>
      </bottom>
    </border>
    <border>
      <left>
        <color indexed="63"/>
      </left>
      <right style="double">
        <color theme="3"/>
      </right>
      <top>
        <color indexed="63"/>
      </top>
      <bottom style="hair">
        <color theme="3"/>
      </bottom>
    </border>
    <border>
      <left style="double">
        <color theme="3"/>
      </left>
      <right>
        <color indexed="63"/>
      </right>
      <top style="thin">
        <color theme="3"/>
      </top>
      <bottom style="thin">
        <color theme="3"/>
      </bottom>
    </border>
    <border>
      <left style="thin"/>
      <right style="thin"/>
      <top>
        <color indexed="63"/>
      </top>
      <bottom style="thin">
        <color theme="3"/>
      </bottom>
    </border>
    <border>
      <left style="thin"/>
      <right style="thin">
        <color theme="3"/>
      </right>
      <top>
        <color indexed="63"/>
      </top>
      <bottom style="thin">
        <color theme="3"/>
      </bottom>
    </border>
    <border>
      <left>
        <color indexed="63"/>
      </left>
      <right style="double">
        <color theme="3"/>
      </right>
      <top>
        <color indexed="63"/>
      </top>
      <bottom style="thin">
        <color theme="3"/>
      </bottom>
    </border>
    <border>
      <left style="thin">
        <color theme="3"/>
      </left>
      <right style="hair"/>
      <top style="hair">
        <color theme="3"/>
      </top>
      <bottom style="hair">
        <color theme="3"/>
      </bottom>
    </border>
    <border>
      <left style="hair"/>
      <right style="hair">
        <color theme="3"/>
      </right>
      <top style="hair">
        <color theme="3"/>
      </top>
      <bottom style="hair">
        <color theme="3"/>
      </bottom>
    </border>
    <border>
      <left>
        <color indexed="63"/>
      </left>
      <right style="double">
        <color theme="3"/>
      </right>
      <top style="thin">
        <color theme="3"/>
      </top>
      <bottom style="hair">
        <color theme="3"/>
      </bottom>
    </border>
    <border>
      <left style="hair"/>
      <right>
        <color indexed="63"/>
      </right>
      <top style="hair"/>
      <bottom style="hair"/>
    </border>
    <border>
      <left>
        <color indexed="63"/>
      </left>
      <right style="hair"/>
      <top style="double">
        <color theme="3"/>
      </top>
      <bottom style="thin">
        <color theme="3"/>
      </bottom>
    </border>
    <border>
      <left style="hair"/>
      <right style="double">
        <color theme="3"/>
      </right>
      <top style="double">
        <color theme="3"/>
      </top>
      <bottom style="thin">
        <color theme="3"/>
      </bottom>
    </border>
    <border>
      <left style="hair"/>
      <right style="hair"/>
      <top style="thin">
        <color theme="3"/>
      </top>
      <bottom style="thin">
        <color theme="3"/>
      </bottom>
    </border>
    <border>
      <left style="hair"/>
      <right style="thin">
        <color theme="3"/>
      </right>
      <top style="thin">
        <color theme="3"/>
      </top>
      <bottom style="thin">
        <color theme="3"/>
      </bottom>
    </border>
    <border>
      <left style="thin">
        <color theme="3"/>
      </left>
      <right style="hair"/>
      <top>
        <color indexed="63"/>
      </top>
      <bottom style="thin">
        <color theme="3"/>
      </bottom>
    </border>
    <border>
      <left style="hair"/>
      <right style="hair">
        <color theme="3"/>
      </right>
      <top>
        <color indexed="63"/>
      </top>
      <bottom style="thin">
        <color theme="3"/>
      </bottom>
    </border>
    <border>
      <left style="double">
        <color theme="3"/>
      </left>
      <right style="hair"/>
      <top style="thin">
        <color theme="3"/>
      </top>
      <bottom style="thin">
        <color theme="3"/>
      </bottom>
    </border>
    <border>
      <left style="hair"/>
      <right>
        <color indexed="63"/>
      </right>
      <top style="thin">
        <color theme="3"/>
      </top>
      <bottom style="thin">
        <color theme="3"/>
      </bottom>
    </border>
    <border>
      <left>
        <color indexed="63"/>
      </left>
      <right>
        <color indexed="63"/>
      </right>
      <top style="hair">
        <color theme="3"/>
      </top>
      <bottom style="hair">
        <color theme="3"/>
      </bottom>
    </border>
    <border>
      <left>
        <color indexed="63"/>
      </left>
      <right style="double">
        <color theme="3"/>
      </right>
      <top style="hair">
        <color theme="3"/>
      </top>
      <bottom style="hair">
        <color theme="3"/>
      </bottom>
    </border>
    <border>
      <left style="thin">
        <color theme="3"/>
      </left>
      <right style="hair"/>
      <top style="thin">
        <color theme="3"/>
      </top>
      <bottom style="thin">
        <color theme="3"/>
      </bottom>
    </border>
    <border>
      <left style="hair"/>
      <right style="hair">
        <color theme="3"/>
      </right>
      <top style="thin">
        <color theme="3"/>
      </top>
      <bottom style="thin">
        <color theme="3"/>
      </bottom>
    </border>
    <border>
      <left>
        <color indexed="63"/>
      </left>
      <right style="hair"/>
      <top style="thin">
        <color theme="3"/>
      </top>
      <bottom style="thin">
        <color theme="3"/>
      </bottom>
    </border>
    <border>
      <left style="hair"/>
      <right style="double">
        <color theme="3"/>
      </right>
      <top style="thin">
        <color theme="3"/>
      </top>
      <bottom style="thin">
        <color theme="3"/>
      </bottom>
    </border>
    <border>
      <left style="hair"/>
      <right style="hair"/>
      <top style="hair"/>
      <bottom>
        <color indexed="63"/>
      </bottom>
    </border>
    <border>
      <left style="hair"/>
      <right style="double">
        <color theme="3"/>
      </right>
      <top style="hair"/>
      <bottom>
        <color indexed="63"/>
      </bottom>
    </border>
    <border>
      <left style="double">
        <color theme="3"/>
      </left>
      <right>
        <color indexed="63"/>
      </right>
      <top>
        <color indexed="63"/>
      </top>
      <bottom style="double">
        <color theme="3"/>
      </bottom>
    </border>
    <border>
      <left>
        <color indexed="63"/>
      </left>
      <right style="hair"/>
      <top>
        <color indexed="63"/>
      </top>
      <bottom style="double">
        <color theme="3"/>
      </bottom>
    </border>
    <border>
      <left style="hair"/>
      <right style="hair"/>
      <top>
        <color indexed="63"/>
      </top>
      <bottom style="double">
        <color theme="3"/>
      </bottom>
    </border>
    <border>
      <left style="hair"/>
      <right style="double">
        <color theme="3"/>
      </right>
      <top>
        <color indexed="63"/>
      </top>
      <bottom style="double">
        <color theme="3"/>
      </bottom>
    </border>
    <border>
      <left style="double">
        <color theme="3"/>
      </left>
      <right>
        <color indexed="63"/>
      </right>
      <top style="hair"/>
      <bottom style="hair"/>
    </border>
    <border>
      <left>
        <color indexed="63"/>
      </left>
      <right style="hair"/>
      <top style="hair"/>
      <bottom style="hair"/>
    </border>
    <border>
      <left style="double">
        <color theme="3"/>
      </left>
      <right style="hair"/>
      <top style="thin">
        <color theme="3"/>
      </top>
      <bottom style="thin"/>
    </border>
    <border>
      <left style="hair"/>
      <right style="hair"/>
      <top style="thin">
        <color theme="3"/>
      </top>
      <bottom style="thin"/>
    </border>
    <border>
      <left style="hair"/>
      <right style="thin">
        <color theme="3"/>
      </right>
      <top style="thin">
        <color theme="3"/>
      </top>
      <bottom style="thin"/>
    </border>
    <border>
      <left style="double">
        <color theme="3"/>
      </left>
      <right style="hair"/>
      <top style="thin"/>
      <bottom style="thin"/>
    </border>
    <border>
      <left style="hair"/>
      <right style="thin">
        <color theme="3"/>
      </right>
      <top style="thin"/>
      <bottom style="thin"/>
    </border>
    <border>
      <left style="double">
        <color theme="3"/>
      </left>
      <right style="hair"/>
      <top style="thin"/>
      <bottom style="thin">
        <color theme="3"/>
      </bottom>
    </border>
    <border>
      <left style="hair"/>
      <right style="hair"/>
      <top style="thin"/>
      <bottom style="thin">
        <color theme="3"/>
      </bottom>
    </border>
    <border>
      <left style="hair"/>
      <right style="thin">
        <color theme="3"/>
      </right>
      <top style="thin"/>
      <bottom style="thin">
        <color theme="3"/>
      </bottom>
    </border>
    <border>
      <left style="thin"/>
      <right style="thin"/>
      <top>
        <color indexed="63"/>
      </top>
      <bottom>
        <color indexed="63"/>
      </bottom>
    </border>
    <border>
      <left style="thin"/>
      <right style="thin">
        <color theme="3"/>
      </right>
      <top>
        <color indexed="63"/>
      </top>
      <bottom>
        <color indexed="63"/>
      </bottom>
    </border>
    <border>
      <left style="double">
        <color theme="3"/>
      </left>
      <right>
        <color indexed="63"/>
      </right>
      <top style="hair"/>
      <bottom>
        <color indexed="63"/>
      </bottom>
    </border>
    <border>
      <left>
        <color indexed="63"/>
      </left>
      <right style="hair"/>
      <top style="hair"/>
      <bottom>
        <color indexed="63"/>
      </bottom>
    </border>
    <border>
      <left style="double">
        <color theme="3"/>
      </left>
      <right style="hair"/>
      <top style="double">
        <color theme="3"/>
      </top>
      <bottom>
        <color indexed="63"/>
      </bottom>
    </border>
    <border>
      <left style="hair"/>
      <right style="hair"/>
      <top style="double">
        <color theme="3"/>
      </top>
      <bottom>
        <color indexed="63"/>
      </bottom>
    </border>
    <border>
      <left style="double">
        <color theme="3"/>
      </left>
      <right style="hair"/>
      <top style="thin">
        <color theme="3"/>
      </top>
      <bottom style="hair"/>
    </border>
    <border>
      <left style="hair"/>
      <right style="hair"/>
      <top style="thin">
        <color theme="3"/>
      </top>
      <bottom style="hair"/>
    </border>
    <border>
      <left style="hair"/>
      <right style="double">
        <color theme="3"/>
      </right>
      <top style="thin">
        <color theme="3"/>
      </top>
      <bottom style="hair"/>
    </border>
    <border>
      <left style="double">
        <color theme="3"/>
      </left>
      <right>
        <color indexed="63"/>
      </right>
      <top style="thin">
        <color theme="3"/>
      </top>
      <bottom style="hair">
        <color theme="3"/>
      </bottom>
    </border>
    <border>
      <left>
        <color indexed="63"/>
      </left>
      <right style="hair">
        <color theme="3"/>
      </right>
      <top style="thin">
        <color theme="3"/>
      </top>
      <bottom style="hair">
        <color theme="3"/>
      </bottom>
    </border>
    <border>
      <left style="hair">
        <color theme="3"/>
      </left>
      <right>
        <color indexed="63"/>
      </right>
      <top style="thin">
        <color theme="3"/>
      </top>
      <bottom style="hair">
        <color theme="3"/>
      </bottom>
    </border>
    <border>
      <left style="hair">
        <color theme="3"/>
      </left>
      <right style="double">
        <color theme="3"/>
      </right>
      <top style="thin">
        <color theme="3"/>
      </top>
      <bottom style="hair">
        <color theme="3"/>
      </bottom>
    </border>
    <border>
      <left style="double">
        <color theme="3"/>
      </left>
      <right>
        <color indexed="63"/>
      </right>
      <top style="hair">
        <color theme="3"/>
      </top>
      <bottom style="double">
        <color theme="3"/>
      </bottom>
    </border>
    <border>
      <left>
        <color indexed="63"/>
      </left>
      <right style="hair">
        <color theme="3"/>
      </right>
      <top style="hair">
        <color theme="3"/>
      </top>
      <bottom style="double">
        <color theme="3"/>
      </bottom>
    </border>
    <border>
      <left style="hair">
        <color theme="3"/>
      </left>
      <right>
        <color indexed="63"/>
      </right>
      <top style="hair">
        <color theme="3"/>
      </top>
      <bottom style="double">
        <color theme="3"/>
      </bottom>
    </border>
    <border>
      <left style="hair">
        <color theme="3"/>
      </left>
      <right style="double">
        <color theme="3"/>
      </right>
      <top style="hair">
        <color theme="3"/>
      </top>
      <bottom style="double">
        <color theme="3"/>
      </bottom>
    </border>
    <border>
      <left style="hair"/>
      <right>
        <color indexed="63"/>
      </right>
      <top>
        <color indexed="63"/>
      </top>
      <bottom style="hair"/>
    </border>
    <border>
      <left>
        <color indexed="63"/>
      </left>
      <right style="double">
        <color theme="3"/>
      </right>
      <top>
        <color indexed="63"/>
      </top>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1" applyNumberFormat="0" applyAlignment="0" applyProtection="0"/>
    <xf numFmtId="0" fontId="81"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82" fillId="0" borderId="3" applyNumberFormat="0" applyFill="0" applyAlignment="0" applyProtection="0"/>
    <xf numFmtId="0" fontId="83" fillId="29" borderId="0" applyNumberFormat="0" applyBorder="0" applyAlignment="0" applyProtection="0"/>
    <xf numFmtId="0" fontId="84" fillId="30" borderId="4" applyNumberFormat="0" applyAlignment="0" applyProtection="0"/>
    <xf numFmtId="0" fontId="8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0" borderId="9" applyNumberFormat="0" applyAlignment="0" applyProtection="0"/>
    <xf numFmtId="0" fontId="9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2" fillId="31" borderId="4" applyNumberFormat="0" applyAlignment="0" applyProtection="0"/>
    <xf numFmtId="0" fontId="93" fillId="32" borderId="0" applyNumberFormat="0" applyBorder="0" applyAlignment="0" applyProtection="0"/>
  </cellStyleXfs>
  <cellXfs count="429">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49" fontId="6" fillId="0" borderId="0" xfId="0" applyNumberFormat="1" applyFont="1" applyFill="1" applyAlignment="1">
      <alignment horizontal="center" vertical="top"/>
    </xf>
    <xf numFmtId="0" fontId="6" fillId="33" borderId="0" xfId="0" applyFont="1" applyFill="1" applyAlignment="1">
      <alignment vertical="center" wrapText="1"/>
    </xf>
    <xf numFmtId="0" fontId="6" fillId="0" borderId="0" xfId="0" applyFont="1" applyAlignment="1">
      <alignment vertical="top"/>
    </xf>
    <xf numFmtId="0" fontId="6" fillId="0" borderId="0" xfId="0" applyFont="1" applyAlignment="1">
      <alignment horizontal="center" vertical="top"/>
    </xf>
    <xf numFmtId="0" fontId="0" fillId="0" borderId="0" xfId="0" applyBorder="1" applyAlignment="1">
      <alignment vertical="center"/>
    </xf>
    <xf numFmtId="0" fontId="5" fillId="0" borderId="0" xfId="0" applyFont="1" applyFill="1" applyAlignment="1">
      <alignment vertical="center"/>
    </xf>
    <xf numFmtId="0" fontId="6" fillId="0" borderId="0" xfId="0" applyFont="1" applyFill="1" applyAlignment="1">
      <alignment vertical="center" wrapText="1"/>
    </xf>
    <xf numFmtId="0" fontId="5" fillId="33" borderId="0" xfId="0" applyFont="1" applyFill="1" applyAlignment="1">
      <alignment vertical="center" wrapText="1"/>
    </xf>
    <xf numFmtId="0" fontId="6" fillId="0" borderId="0" xfId="0" applyFont="1" applyAlignment="1" applyProtection="1">
      <alignment horizontal="left" vertical="center"/>
      <protection hidden="1"/>
    </xf>
    <xf numFmtId="0" fontId="0" fillId="0" borderId="0" xfId="0" applyFill="1" applyAlignment="1" applyProtection="1">
      <alignment vertical="center"/>
      <protection hidden="1"/>
    </xf>
    <xf numFmtId="0" fontId="0" fillId="0" borderId="0" xfId="0" applyFill="1" applyAlignment="1" applyProtection="1">
      <alignment vertical="top"/>
      <protection hidden="1"/>
    </xf>
    <xf numFmtId="49" fontId="6" fillId="0" borderId="0" xfId="0" applyNumberFormat="1" applyFont="1" applyFill="1" applyAlignment="1" applyProtection="1">
      <alignment horizontal="center" vertical="top"/>
      <protection hidden="1"/>
    </xf>
    <xf numFmtId="0" fontId="5" fillId="0" borderId="0" xfId="0" applyFont="1" applyAlignment="1" applyProtection="1">
      <alignment horizontal="center" vertical="center"/>
      <protection hidden="1"/>
    </xf>
    <xf numFmtId="0" fontId="0" fillId="0" borderId="0" xfId="0" applyAlignment="1" applyProtection="1">
      <alignment horizontal="left" vertical="center"/>
      <protection hidden="1"/>
    </xf>
    <xf numFmtId="0" fontId="6" fillId="0" borderId="0" xfId="0" applyFont="1" applyAlignment="1" applyProtection="1">
      <alignment vertical="center"/>
      <protection hidden="1"/>
    </xf>
    <xf numFmtId="0" fontId="6" fillId="0" borderId="0" xfId="0" applyFont="1" applyAlignment="1" applyProtection="1">
      <alignment horizontal="left" vertical="top"/>
      <protection hidden="1"/>
    </xf>
    <xf numFmtId="0" fontId="0" fillId="0" borderId="0" xfId="0" applyAlignment="1" applyProtection="1">
      <alignment vertical="center"/>
      <protection hidden="1"/>
    </xf>
    <xf numFmtId="0" fontId="6" fillId="0" borderId="0" xfId="0" applyFont="1" applyFill="1" applyAlignment="1" applyProtection="1">
      <alignment horizontal="left" vertical="top" wrapText="1"/>
      <protection hidden="1"/>
    </xf>
    <xf numFmtId="0" fontId="21" fillId="0" borderId="0" xfId="0" applyFont="1" applyFill="1" applyAlignment="1" applyProtection="1">
      <alignment vertical="top" wrapText="1"/>
      <protection hidden="1"/>
    </xf>
    <xf numFmtId="0" fontId="6" fillId="0" borderId="0" xfId="0" applyFont="1" applyFill="1" applyAlignment="1" applyProtection="1">
      <alignment vertical="top" wrapText="1"/>
      <protection hidden="1"/>
    </xf>
    <xf numFmtId="0" fontId="6" fillId="0" borderId="0" xfId="0" applyFont="1" applyAlignment="1" applyProtection="1">
      <alignment vertical="top"/>
      <protection hidden="1"/>
    </xf>
    <xf numFmtId="0" fontId="21" fillId="0" borderId="0" xfId="0" applyFont="1" applyFill="1" applyAlignment="1" applyProtection="1">
      <alignment horizontal="left" vertical="top" wrapText="1"/>
      <protection hidden="1"/>
    </xf>
    <xf numFmtId="0" fontId="0" fillId="0" borderId="0" xfId="0" applyFill="1" applyAlignment="1">
      <alignment vertical="center"/>
    </xf>
    <xf numFmtId="0" fontId="0" fillId="0" borderId="0" xfId="0" applyAlignment="1">
      <alignment/>
    </xf>
    <xf numFmtId="0" fontId="3" fillId="0" borderId="10" xfId="0" applyFont="1" applyBorder="1" applyAlignment="1" applyProtection="1">
      <alignment horizontal="center" vertical="center" shrinkToFit="1"/>
      <protection hidden="1"/>
    </xf>
    <xf numFmtId="0" fontId="3" fillId="0" borderId="11" xfId="0" applyFont="1" applyBorder="1" applyAlignment="1" applyProtection="1">
      <alignment horizontal="center" vertical="center" shrinkToFit="1"/>
      <protection hidden="1"/>
    </xf>
    <xf numFmtId="0" fontId="0" fillId="0" borderId="0" xfId="0" applyAlignment="1">
      <alignment vertical="center" wrapText="1"/>
    </xf>
    <xf numFmtId="0" fontId="26" fillId="33" borderId="0" xfId="0" applyFont="1" applyFill="1" applyAlignment="1">
      <alignment vertical="center" wrapText="1"/>
    </xf>
    <xf numFmtId="0" fontId="21" fillId="0" borderId="0" xfId="0" applyFont="1" applyAlignment="1">
      <alignment vertical="center"/>
    </xf>
    <xf numFmtId="0" fontId="21" fillId="33" borderId="0" xfId="0" applyFont="1" applyFill="1" applyAlignment="1">
      <alignment vertical="center" wrapText="1"/>
    </xf>
    <xf numFmtId="0" fontId="3" fillId="0" borderId="0" xfId="0" applyFont="1" applyAlignment="1">
      <alignment vertical="center"/>
    </xf>
    <xf numFmtId="49" fontId="21" fillId="0" borderId="0" xfId="0" applyNumberFormat="1" applyFont="1" applyFill="1" applyAlignment="1">
      <alignment horizontal="center" vertical="top"/>
    </xf>
    <xf numFmtId="49" fontId="21" fillId="0" borderId="0" xfId="0" applyNumberFormat="1" applyFont="1" applyFill="1" applyAlignment="1" applyProtection="1">
      <alignment horizontal="center" vertical="top"/>
      <protection hidden="1"/>
    </xf>
    <xf numFmtId="0" fontId="21" fillId="0" borderId="0" xfId="0" applyFont="1" applyAlignment="1" applyProtection="1">
      <alignment vertical="center"/>
      <protection hidden="1"/>
    </xf>
    <xf numFmtId="0" fontId="3" fillId="0" borderId="12" xfId="0" applyFont="1" applyBorder="1" applyAlignment="1" applyProtection="1">
      <alignment horizontal="center" vertical="center" shrinkToFit="1"/>
      <protection hidden="1"/>
    </xf>
    <xf numFmtId="0" fontId="3" fillId="0" borderId="13" xfId="0" applyFont="1" applyBorder="1" applyAlignment="1" applyProtection="1">
      <alignment horizontal="center" vertical="center" shrinkToFit="1"/>
      <protection hidden="1"/>
    </xf>
    <xf numFmtId="3" fontId="3" fillId="0" borderId="12" xfId="0" applyNumberFormat="1" applyFont="1" applyBorder="1" applyAlignment="1" applyProtection="1">
      <alignment vertical="center" shrinkToFit="1"/>
      <protection hidden="1"/>
    </xf>
    <xf numFmtId="0" fontId="3" fillId="0" borderId="14" xfId="0" applyFont="1" applyBorder="1" applyAlignment="1" applyProtection="1">
      <alignment vertical="center" shrinkToFit="1"/>
      <protection hidden="1"/>
    </xf>
    <xf numFmtId="0" fontId="3" fillId="0" borderId="15" xfId="0" applyFont="1" applyBorder="1" applyAlignment="1" applyProtection="1">
      <alignment vertical="center" shrinkToFit="1"/>
      <protection hidden="1"/>
    </xf>
    <xf numFmtId="0" fontId="3" fillId="0" borderId="16" xfId="0" applyFont="1" applyBorder="1" applyAlignment="1" applyProtection="1">
      <alignment vertical="center" shrinkToFit="1"/>
      <protection hidden="1"/>
    </xf>
    <xf numFmtId="3" fontId="3" fillId="0" borderId="10" xfId="0" applyNumberFormat="1" applyFont="1" applyBorder="1" applyAlignment="1" applyProtection="1">
      <alignment vertical="center" shrinkToFit="1"/>
      <protection hidden="1"/>
    </xf>
    <xf numFmtId="3" fontId="3" fillId="0" borderId="11" xfId="0" applyNumberFormat="1" applyFont="1" applyBorder="1" applyAlignment="1" applyProtection="1">
      <alignment vertical="center" shrinkToFit="1"/>
      <protection hidden="1"/>
    </xf>
    <xf numFmtId="0" fontId="3" fillId="0" borderId="17" xfId="0" applyFont="1" applyBorder="1" applyAlignment="1" applyProtection="1">
      <alignment horizontal="center" vertical="center" shrinkToFit="1"/>
      <protection hidden="1"/>
    </xf>
    <xf numFmtId="3" fontId="3" fillId="0" borderId="18" xfId="0" applyNumberFormat="1" applyFont="1" applyBorder="1" applyAlignment="1" applyProtection="1">
      <alignment vertical="center" shrinkToFit="1"/>
      <protection hidden="1"/>
    </xf>
    <xf numFmtId="0" fontId="3" fillId="0" borderId="19" xfId="0" applyFont="1" applyBorder="1" applyAlignment="1" applyProtection="1">
      <alignment vertical="center" shrinkToFit="1"/>
      <protection hidden="1"/>
    </xf>
    <xf numFmtId="0" fontId="3" fillId="0" borderId="20" xfId="0" applyFont="1" applyBorder="1" applyAlignment="1" applyProtection="1">
      <alignment vertical="center" shrinkToFit="1"/>
      <protection hidden="1"/>
    </xf>
    <xf numFmtId="0" fontId="3" fillId="0" borderId="21" xfId="0" applyFont="1" applyBorder="1" applyAlignment="1" applyProtection="1">
      <alignment vertical="center" shrinkToFit="1"/>
      <protection hidden="1"/>
    </xf>
    <xf numFmtId="3" fontId="3" fillId="0" borderId="22" xfId="0" applyNumberFormat="1" applyFont="1" applyBorder="1" applyAlignment="1" applyProtection="1">
      <alignment vertical="center" shrinkToFit="1"/>
      <protection hidden="1"/>
    </xf>
    <xf numFmtId="3" fontId="3" fillId="0" borderId="23" xfId="0" applyNumberFormat="1" applyFont="1" applyBorder="1" applyAlignment="1" applyProtection="1">
      <alignment vertical="center" shrinkToFit="1"/>
      <protection hidden="1"/>
    </xf>
    <xf numFmtId="0" fontId="16" fillId="33" borderId="0" xfId="0" applyFont="1" applyFill="1" applyAlignment="1">
      <alignment vertical="center" wrapText="1"/>
    </xf>
    <xf numFmtId="0" fontId="21" fillId="0" borderId="24" xfId="0" applyFont="1" applyFill="1" applyBorder="1" applyAlignment="1" applyProtection="1">
      <alignment horizontal="left" vertical="center" shrinkToFit="1"/>
      <protection hidden="1"/>
    </xf>
    <xf numFmtId="0" fontId="21" fillId="0" borderId="24" xfId="0" applyFont="1" applyFill="1" applyBorder="1" applyAlignment="1" applyProtection="1">
      <alignment vertical="center" wrapText="1"/>
      <protection hidden="1"/>
    </xf>
    <xf numFmtId="0" fontId="21" fillId="0" borderId="25" xfId="0" applyFont="1" applyFill="1" applyBorder="1" applyAlignment="1" applyProtection="1">
      <alignment horizontal="left" vertical="center" shrinkToFit="1"/>
      <protection hidden="1"/>
    </xf>
    <xf numFmtId="0" fontId="21" fillId="0" borderId="25" xfId="0" applyFont="1" applyFill="1" applyBorder="1" applyAlignment="1" applyProtection="1">
      <alignment vertical="center" wrapText="1"/>
      <protection hidden="1"/>
    </xf>
    <xf numFmtId="0" fontId="0" fillId="0" borderId="0" xfId="0" applyAlignment="1">
      <alignment vertical="top"/>
    </xf>
    <xf numFmtId="0" fontId="6" fillId="0" borderId="0" xfId="0" applyFont="1" applyFill="1" applyAlignment="1">
      <alignment horizontal="left" vertical="top" shrinkToFit="1"/>
    </xf>
    <xf numFmtId="0" fontId="3" fillId="0" borderId="0" xfId="0" applyFont="1" applyAlignment="1">
      <alignment vertical="center" wrapText="1"/>
    </xf>
    <xf numFmtId="0" fontId="3" fillId="0" borderId="26" xfId="0" applyFont="1" applyBorder="1" applyAlignment="1" applyProtection="1">
      <alignment horizontal="center" vertical="center" shrinkToFit="1"/>
      <protection hidden="1"/>
    </xf>
    <xf numFmtId="0" fontId="3" fillId="0" borderId="27" xfId="0" applyFont="1" applyBorder="1" applyAlignment="1" applyProtection="1">
      <alignment vertical="center" shrinkToFit="1"/>
      <protection hidden="1"/>
    </xf>
    <xf numFmtId="0" fontId="3" fillId="0" borderId="28" xfId="0" applyFont="1" applyBorder="1" applyAlignment="1" applyProtection="1">
      <alignment vertical="center" shrinkToFit="1"/>
      <protection hidden="1"/>
    </xf>
    <xf numFmtId="0" fontId="3" fillId="0" borderId="29" xfId="0" applyFont="1" applyBorder="1" applyAlignment="1" applyProtection="1">
      <alignment vertical="center" shrinkToFit="1"/>
      <protection hidden="1"/>
    </xf>
    <xf numFmtId="3" fontId="3" fillId="0" borderId="30" xfId="0" applyNumberFormat="1" applyFont="1" applyBorder="1" applyAlignment="1" applyProtection="1">
      <alignment vertical="center" shrinkToFit="1"/>
      <protection hidden="1"/>
    </xf>
    <xf numFmtId="3" fontId="3" fillId="0" borderId="31" xfId="0" applyNumberFormat="1" applyFont="1" applyBorder="1" applyAlignment="1" applyProtection="1">
      <alignment vertical="center" shrinkToFit="1"/>
      <protection hidden="1"/>
    </xf>
    <xf numFmtId="3" fontId="3" fillId="0" borderId="32" xfId="0" applyNumberFormat="1" applyFont="1" applyBorder="1" applyAlignment="1" applyProtection="1">
      <alignment vertical="center" shrinkToFit="1"/>
      <protection hidden="1"/>
    </xf>
    <xf numFmtId="0" fontId="25" fillId="33" borderId="0" xfId="0" applyFont="1" applyFill="1" applyAlignment="1">
      <alignment vertical="center" wrapText="1"/>
    </xf>
    <xf numFmtId="0" fontId="94" fillId="0" borderId="0" xfId="0" applyFont="1" applyAlignment="1">
      <alignment vertical="center"/>
    </xf>
    <xf numFmtId="0" fontId="95" fillId="0" borderId="0" xfId="0" applyFont="1" applyAlignment="1">
      <alignment vertical="top"/>
    </xf>
    <xf numFmtId="0" fontId="95" fillId="0" borderId="0" xfId="0" applyFont="1" applyFill="1" applyAlignment="1">
      <alignment horizontal="left" vertical="top" shrinkToFit="1"/>
    </xf>
    <xf numFmtId="0" fontId="94" fillId="0" borderId="0" xfId="0" applyFont="1" applyBorder="1" applyAlignment="1">
      <alignment vertical="center"/>
    </xf>
    <xf numFmtId="0" fontId="94" fillId="0" borderId="33"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33" xfId="0" applyFont="1" applyBorder="1" applyAlignment="1">
      <alignment vertical="center"/>
    </xf>
    <xf numFmtId="0" fontId="94" fillId="0" borderId="0" xfId="0" applyFont="1" applyFill="1" applyAlignment="1">
      <alignment vertical="center"/>
    </xf>
    <xf numFmtId="49" fontId="94" fillId="0" borderId="34" xfId="0" applyNumberFormat="1" applyFont="1" applyFill="1" applyBorder="1" applyAlignment="1">
      <alignment vertical="top" wrapText="1"/>
    </xf>
    <xf numFmtId="0" fontId="12" fillId="33" borderId="0" xfId="0" applyFont="1" applyFill="1" applyAlignment="1">
      <alignment vertical="center" wrapText="1"/>
    </xf>
    <xf numFmtId="0" fontId="96" fillId="0" borderId="0" xfId="0" applyFont="1" applyBorder="1" applyAlignment="1" applyProtection="1">
      <alignment horizontal="center" vertical="center" shrinkToFit="1"/>
      <protection hidden="1"/>
    </xf>
    <xf numFmtId="3" fontId="96" fillId="0" borderId="0" xfId="0" applyNumberFormat="1" applyFont="1" applyBorder="1" applyAlignment="1" applyProtection="1">
      <alignment vertical="center" shrinkToFit="1"/>
      <protection hidden="1"/>
    </xf>
    <xf numFmtId="0" fontId="96" fillId="0" borderId="0" xfId="0" applyFont="1" applyBorder="1" applyAlignment="1" applyProtection="1">
      <alignment vertical="center" shrinkToFit="1"/>
      <protection hidden="1"/>
    </xf>
    <xf numFmtId="0" fontId="3" fillId="0" borderId="35" xfId="0" applyFont="1" applyBorder="1" applyAlignment="1" applyProtection="1">
      <alignment horizontal="center" vertical="center" shrinkToFit="1"/>
      <protection hidden="1"/>
    </xf>
    <xf numFmtId="3" fontId="3" fillId="0" borderId="35" xfId="0" applyNumberFormat="1" applyFont="1" applyBorder="1" applyAlignment="1" applyProtection="1">
      <alignment horizontal="center" vertical="center" shrinkToFit="1"/>
      <protection hidden="1"/>
    </xf>
    <xf numFmtId="3" fontId="3" fillId="0" borderId="36" xfId="0" applyNumberFormat="1" applyFont="1" applyBorder="1" applyAlignment="1" applyProtection="1">
      <alignment horizontal="center" vertical="center" shrinkToFit="1"/>
      <protection hidden="1"/>
    </xf>
    <xf numFmtId="0" fontId="6" fillId="0" borderId="0" xfId="0" applyFont="1" applyAlignment="1">
      <alignment horizontal="left" vertical="top"/>
    </xf>
    <xf numFmtId="0" fontId="0" fillId="0" borderId="0" xfId="0" applyAlignment="1">
      <alignment horizontal="center" shrinkToFit="1"/>
    </xf>
    <xf numFmtId="0" fontId="6" fillId="0" borderId="0" xfId="0" applyFont="1" applyAlignment="1">
      <alignment horizontal="left" vertical="top" shrinkToFit="1"/>
    </xf>
    <xf numFmtId="0" fontId="2" fillId="0" borderId="0" xfId="0" applyFont="1" applyAlignment="1">
      <alignment horizontal="center" vertical="center" shrinkToFit="1"/>
    </xf>
    <xf numFmtId="0" fontId="11" fillId="0" borderId="0" xfId="0" applyFont="1" applyAlignment="1">
      <alignment horizontal="left" vertical="top" shrinkToFit="1"/>
    </xf>
    <xf numFmtId="0" fontId="11" fillId="0" borderId="0" xfId="0" applyFont="1" applyFill="1" applyAlignment="1">
      <alignment horizontal="left" vertical="top" shrinkToFit="1"/>
    </xf>
    <xf numFmtId="0" fontId="28" fillId="0" borderId="0" xfId="0" applyFont="1" applyFill="1" applyAlignment="1" applyProtection="1">
      <alignment horizontal="left" vertical="top" wrapText="1"/>
      <protection hidden="1"/>
    </xf>
    <xf numFmtId="186" fontId="3" fillId="0" borderId="37" xfId="0" applyNumberFormat="1" applyFont="1" applyBorder="1" applyAlignment="1" applyProtection="1">
      <alignment vertical="center" shrinkToFit="1"/>
      <protection hidden="1"/>
    </xf>
    <xf numFmtId="186" fontId="3" fillId="0" borderId="37" xfId="0" applyNumberFormat="1" applyFont="1" applyFill="1" applyBorder="1" applyAlignment="1" applyProtection="1">
      <alignment vertical="center" shrinkToFit="1"/>
      <protection hidden="1"/>
    </xf>
    <xf numFmtId="186" fontId="3" fillId="0" borderId="38" xfId="0" applyNumberFormat="1" applyFont="1" applyBorder="1" applyAlignment="1" applyProtection="1">
      <alignment vertical="center" shrinkToFit="1"/>
      <protection hidden="1"/>
    </xf>
    <xf numFmtId="186" fontId="3" fillId="0" borderId="39" xfId="0" applyNumberFormat="1" applyFont="1" applyBorder="1" applyAlignment="1" applyProtection="1">
      <alignment vertical="center" shrinkToFit="1"/>
      <protection hidden="1"/>
    </xf>
    <xf numFmtId="0" fontId="97" fillId="0" borderId="0" xfId="0" applyFont="1" applyAlignment="1">
      <alignment vertical="center"/>
    </xf>
    <xf numFmtId="0" fontId="98" fillId="34" borderId="40" xfId="0" applyFont="1" applyFill="1" applyBorder="1" applyAlignment="1" applyProtection="1">
      <alignment vertical="center" shrinkToFit="1"/>
      <protection locked="0"/>
    </xf>
    <xf numFmtId="0" fontId="98" fillId="34" borderId="41" xfId="0" applyFont="1" applyFill="1" applyBorder="1" applyAlignment="1" applyProtection="1">
      <alignment vertical="center" shrinkToFit="1"/>
      <protection locked="0"/>
    </xf>
    <xf numFmtId="0" fontId="98" fillId="34" borderId="42" xfId="0" applyFont="1" applyFill="1" applyBorder="1" applyAlignment="1" applyProtection="1">
      <alignment vertical="center" shrinkToFit="1"/>
      <protection locked="0"/>
    </xf>
    <xf numFmtId="0" fontId="98" fillId="34" borderId="43" xfId="0" applyFont="1" applyFill="1" applyBorder="1" applyAlignment="1" applyProtection="1">
      <alignment vertical="center" shrinkToFit="1"/>
      <protection locked="0"/>
    </xf>
    <xf numFmtId="0" fontId="97" fillId="35" borderId="0" xfId="0" applyFont="1" applyFill="1" applyBorder="1" applyAlignment="1">
      <alignment horizontal="center" vertical="center" shrinkToFit="1"/>
    </xf>
    <xf numFmtId="0" fontId="99" fillId="13" borderId="25" xfId="0" applyFont="1" applyFill="1" applyBorder="1" applyAlignment="1" applyProtection="1">
      <alignment vertical="center" shrinkToFit="1"/>
      <protection locked="0"/>
    </xf>
    <xf numFmtId="0" fontId="99" fillId="13" borderId="44" xfId="0" applyFont="1" applyFill="1" applyBorder="1" applyAlignment="1" applyProtection="1">
      <alignment vertical="center" shrinkToFit="1"/>
      <protection locked="0"/>
    </xf>
    <xf numFmtId="0" fontId="100" fillId="35" borderId="45" xfId="0" applyFont="1" applyFill="1" applyBorder="1" applyAlignment="1">
      <alignment horizontal="center" vertical="center" shrinkToFit="1"/>
    </xf>
    <xf numFmtId="179" fontId="100" fillId="35" borderId="46" xfId="0" applyNumberFormat="1" applyFont="1" applyFill="1" applyBorder="1" applyAlignment="1" applyProtection="1">
      <alignment vertical="center" shrinkToFit="1"/>
      <protection hidden="1"/>
    </xf>
    <xf numFmtId="0" fontId="100" fillId="35" borderId="46" xfId="0" applyFont="1" applyFill="1" applyBorder="1" applyAlignment="1">
      <alignment horizontal="center" vertical="center" shrinkToFit="1"/>
    </xf>
    <xf numFmtId="0" fontId="100" fillId="35" borderId="45" xfId="0" applyFont="1" applyFill="1" applyBorder="1" applyAlignment="1" applyProtection="1">
      <alignment horizontal="center" vertical="center" shrinkToFit="1"/>
      <protection hidden="1"/>
    </xf>
    <xf numFmtId="0" fontId="100" fillId="35" borderId="0" xfId="0" applyFont="1" applyFill="1" applyBorder="1" applyAlignment="1">
      <alignment horizontal="center" vertical="center" shrinkToFit="1"/>
    </xf>
    <xf numFmtId="0" fontId="101" fillId="35" borderId="0" xfId="0" applyFont="1" applyFill="1" applyAlignment="1">
      <alignment vertical="center"/>
    </xf>
    <xf numFmtId="0" fontId="101" fillId="35" borderId="0" xfId="0" applyFont="1" applyFill="1" applyAlignment="1">
      <alignment horizontal="center" vertical="center"/>
    </xf>
    <xf numFmtId="0" fontId="102" fillId="35" borderId="0" xfId="0" applyFont="1" applyFill="1" applyAlignment="1">
      <alignment vertical="center"/>
    </xf>
    <xf numFmtId="0" fontId="101" fillId="13" borderId="0" xfId="0" applyFont="1" applyFill="1" applyAlignment="1" applyProtection="1">
      <alignment vertical="center"/>
      <protection locked="0"/>
    </xf>
    <xf numFmtId="0" fontId="100" fillId="35" borderId="47" xfId="0" applyFont="1" applyFill="1" applyBorder="1" applyAlignment="1">
      <alignment horizontal="center" vertical="center" shrinkToFit="1"/>
    </xf>
    <xf numFmtId="0" fontId="100" fillId="35" borderId="48" xfId="0" applyFont="1" applyFill="1" applyBorder="1" applyAlignment="1">
      <alignment horizontal="center" vertical="center" shrinkToFit="1"/>
    </xf>
    <xf numFmtId="179" fontId="100" fillId="35" borderId="49" xfId="0" applyNumberFormat="1" applyFont="1" applyFill="1" applyBorder="1" applyAlignment="1" applyProtection="1">
      <alignment vertical="center" shrinkToFit="1"/>
      <protection hidden="1"/>
    </xf>
    <xf numFmtId="0" fontId="100" fillId="35" borderId="49" xfId="0" applyFont="1" applyFill="1" applyBorder="1" applyAlignment="1">
      <alignment horizontal="center" vertical="center" shrinkToFit="1"/>
    </xf>
    <xf numFmtId="0" fontId="100" fillId="35" borderId="48" xfId="0" applyFont="1" applyFill="1" applyBorder="1" applyAlignment="1" applyProtection="1">
      <alignment horizontal="center" vertical="center" shrinkToFit="1"/>
      <protection hidden="1"/>
    </xf>
    <xf numFmtId="0" fontId="100" fillId="35" borderId="50" xfId="0" applyFont="1" applyFill="1" applyBorder="1" applyAlignment="1">
      <alignment horizontal="center" vertical="center" shrinkToFit="1"/>
    </xf>
    <xf numFmtId="179" fontId="100" fillId="35" borderId="51" xfId="0" applyNumberFormat="1" applyFont="1" applyFill="1" applyBorder="1" applyAlignment="1" applyProtection="1">
      <alignment vertical="center" shrinkToFit="1"/>
      <protection hidden="1"/>
    </xf>
    <xf numFmtId="0" fontId="100" fillId="35" borderId="51" xfId="0" applyFont="1" applyFill="1" applyBorder="1" applyAlignment="1">
      <alignment horizontal="center" vertical="center" shrinkToFit="1"/>
    </xf>
    <xf numFmtId="0" fontId="100" fillId="35" borderId="50" xfId="0" applyFont="1" applyFill="1" applyBorder="1" applyAlignment="1" applyProtection="1">
      <alignment horizontal="center" vertical="center" shrinkToFit="1"/>
      <protection hidden="1"/>
    </xf>
    <xf numFmtId="0" fontId="101" fillId="0" borderId="0" xfId="0" applyFont="1" applyFill="1" applyAlignment="1">
      <alignment vertical="center"/>
    </xf>
    <xf numFmtId="0" fontId="97" fillId="35" borderId="0" xfId="0" applyFont="1" applyFill="1" applyBorder="1" applyAlignment="1">
      <alignment vertical="center"/>
    </xf>
    <xf numFmtId="0" fontId="97" fillId="35" borderId="0" xfId="0" applyFont="1" applyFill="1" applyAlignment="1">
      <alignment vertical="center"/>
    </xf>
    <xf numFmtId="0" fontId="97" fillId="35" borderId="0" xfId="0" applyFont="1" applyFill="1" applyBorder="1" applyAlignment="1">
      <alignment horizontal="center" vertical="center"/>
    </xf>
    <xf numFmtId="0" fontId="97" fillId="35" borderId="0" xfId="0" applyFont="1" applyFill="1" applyAlignment="1">
      <alignment/>
    </xf>
    <xf numFmtId="0" fontId="103" fillId="35" borderId="0" xfId="0" applyFont="1" applyFill="1" applyAlignment="1">
      <alignment horizontal="right"/>
    </xf>
    <xf numFmtId="0" fontId="97" fillId="35" borderId="52" xfId="0" applyFont="1" applyFill="1" applyBorder="1" applyAlignment="1">
      <alignment horizontal="left" vertical="center" shrinkToFit="1"/>
    </xf>
    <xf numFmtId="0" fontId="97" fillId="35" borderId="52" xfId="0" applyFont="1" applyFill="1" applyBorder="1" applyAlignment="1">
      <alignment vertical="center"/>
    </xf>
    <xf numFmtId="0" fontId="100" fillId="35" borderId="53" xfId="0" applyFont="1" applyFill="1" applyBorder="1" applyAlignment="1">
      <alignment vertical="center" textRotation="255" shrinkToFit="1"/>
    </xf>
    <xf numFmtId="0" fontId="100" fillId="35" borderId="47" xfId="0" applyFont="1" applyFill="1" applyBorder="1" applyAlignment="1">
      <alignment vertical="center" shrinkToFit="1"/>
    </xf>
    <xf numFmtId="0" fontId="100" fillId="35" borderId="47" xfId="0" applyFont="1" applyFill="1" applyBorder="1" applyAlignment="1">
      <alignment horizontal="right" vertical="center" shrinkToFit="1"/>
    </xf>
    <xf numFmtId="0" fontId="100" fillId="35" borderId="40" xfId="0" applyFont="1" applyFill="1" applyBorder="1" applyAlignment="1">
      <alignment vertical="center" shrinkToFit="1"/>
    </xf>
    <xf numFmtId="0" fontId="100" fillId="35" borderId="54" xfId="0" applyFont="1" applyFill="1" applyBorder="1" applyAlignment="1">
      <alignment vertical="center" textRotation="255" shrinkToFit="1"/>
    </xf>
    <xf numFmtId="0" fontId="100" fillId="35" borderId="55" xfId="0" applyFont="1" applyFill="1" applyBorder="1" applyAlignment="1">
      <alignment vertical="center" textRotation="255" shrinkToFit="1"/>
    </xf>
    <xf numFmtId="0" fontId="100" fillId="35" borderId="0" xfId="0" applyFont="1" applyFill="1" applyBorder="1" applyAlignment="1">
      <alignment vertical="center" shrinkToFit="1"/>
    </xf>
    <xf numFmtId="0" fontId="100" fillId="35" borderId="0" xfId="0" applyFont="1" applyFill="1" applyBorder="1" applyAlignment="1">
      <alignment horizontal="right" vertical="center" shrinkToFit="1"/>
    </xf>
    <xf numFmtId="0" fontId="100" fillId="35" borderId="56" xfId="0" applyFont="1" applyFill="1" applyBorder="1" applyAlignment="1">
      <alignment vertical="center" shrinkToFit="1"/>
    </xf>
    <xf numFmtId="0" fontId="100" fillId="35" borderId="46" xfId="0" applyFont="1" applyFill="1" applyBorder="1" applyAlignment="1" applyProtection="1">
      <alignment vertical="center"/>
      <protection/>
    </xf>
    <xf numFmtId="0" fontId="100" fillId="35" borderId="49" xfId="0" applyFont="1" applyFill="1" applyBorder="1" applyAlignment="1" applyProtection="1">
      <alignment vertical="center"/>
      <protection/>
    </xf>
    <xf numFmtId="0" fontId="100" fillId="35" borderId="51" xfId="0" applyFont="1" applyFill="1" applyBorder="1" applyAlignment="1" applyProtection="1">
      <alignment vertical="center"/>
      <protection/>
    </xf>
    <xf numFmtId="0" fontId="100" fillId="35" borderId="52" xfId="0" applyFont="1" applyFill="1" applyBorder="1" applyAlignment="1">
      <alignment horizontal="center" vertical="center" shrinkToFit="1"/>
    </xf>
    <xf numFmtId="0" fontId="97" fillId="35" borderId="0" xfId="0" applyFont="1" applyFill="1" applyAlignment="1">
      <alignment vertical="top"/>
    </xf>
    <xf numFmtId="0" fontId="99" fillId="35" borderId="25" xfId="0" applyFont="1" applyFill="1" applyBorder="1" applyAlignment="1" applyProtection="1">
      <alignment horizontal="left" vertical="center" shrinkToFit="1"/>
      <protection/>
    </xf>
    <xf numFmtId="0" fontId="99" fillId="35" borderId="25" xfId="0" applyFont="1" applyFill="1" applyBorder="1" applyAlignment="1">
      <alignment vertical="center" shrinkToFit="1"/>
    </xf>
    <xf numFmtId="0" fontId="99" fillId="35" borderId="25" xfId="0" applyFont="1" applyFill="1" applyBorder="1" applyAlignment="1">
      <alignment horizontal="right" vertical="center" shrinkToFit="1"/>
    </xf>
    <xf numFmtId="0" fontId="99" fillId="35" borderId="57" xfId="0" applyFont="1" applyFill="1" applyBorder="1" applyAlignment="1">
      <alignment vertical="center" shrinkToFit="1"/>
    </xf>
    <xf numFmtId="0" fontId="99" fillId="35" borderId="58" xfId="0" applyFont="1" applyFill="1" applyBorder="1" applyAlignment="1">
      <alignment horizontal="right" vertical="center" shrinkToFit="1"/>
    </xf>
    <xf numFmtId="0" fontId="99" fillId="35" borderId="59" xfId="0" applyFont="1" applyFill="1" applyBorder="1" applyAlignment="1">
      <alignment vertical="center" shrinkToFit="1"/>
    </xf>
    <xf numFmtId="0" fontId="99" fillId="35" borderId="44" xfId="0" applyFont="1" applyFill="1" applyBorder="1" applyAlignment="1">
      <alignment horizontal="left" vertical="center" shrinkToFit="1"/>
    </xf>
    <xf numFmtId="0" fontId="99" fillId="35" borderId="60" xfId="0" applyFont="1" applyFill="1" applyBorder="1" applyAlignment="1">
      <alignment vertical="center" shrinkToFit="1"/>
    </xf>
    <xf numFmtId="0" fontId="99" fillId="35" borderId="44" xfId="0" applyFont="1" applyFill="1" applyBorder="1" applyAlignment="1" applyProtection="1">
      <alignment horizontal="right" vertical="center" shrinkToFit="1"/>
      <protection/>
    </xf>
    <xf numFmtId="0" fontId="99" fillId="35" borderId="61" xfId="0" applyFont="1" applyFill="1" applyBorder="1" applyAlignment="1" applyProtection="1">
      <alignment horizontal="right" vertical="center" shrinkToFit="1"/>
      <protection/>
    </xf>
    <xf numFmtId="0" fontId="99" fillId="35" borderId="62" xfId="0" applyFont="1" applyFill="1" applyBorder="1" applyAlignment="1" applyProtection="1">
      <alignment vertical="center" shrinkToFit="1"/>
      <protection/>
    </xf>
    <xf numFmtId="0" fontId="97" fillId="35" borderId="0" xfId="0" applyFont="1" applyFill="1" applyAlignment="1">
      <alignment vertical="center"/>
    </xf>
    <xf numFmtId="0" fontId="100" fillId="35" borderId="0" xfId="0" applyNumberFormat="1" applyFont="1" applyFill="1" applyAlignment="1" applyProtection="1">
      <alignment horizontal="center" vertical="center"/>
      <protection/>
    </xf>
    <xf numFmtId="0" fontId="99" fillId="35" borderId="0" xfId="0" applyFont="1" applyFill="1" applyBorder="1" applyAlignment="1">
      <alignment horizontal="right" vertical="center" shrinkToFit="1"/>
    </xf>
    <xf numFmtId="0" fontId="97" fillId="35" borderId="63" xfId="0" applyFont="1" applyFill="1" applyBorder="1" applyAlignment="1">
      <alignment horizontal="center"/>
    </xf>
    <xf numFmtId="179" fontId="100" fillId="35" borderId="47" xfId="0" applyNumberFormat="1" applyFont="1" applyFill="1" applyBorder="1" applyAlignment="1">
      <alignment vertical="center" shrinkToFit="1"/>
    </xf>
    <xf numFmtId="179" fontId="100" fillId="35" borderId="0" xfId="0" applyNumberFormat="1" applyFont="1" applyFill="1" applyBorder="1" applyAlignment="1">
      <alignment vertical="center" shrinkToFit="1"/>
    </xf>
    <xf numFmtId="179" fontId="99" fillId="13" borderId="61" xfId="0" applyNumberFormat="1" applyFont="1" applyFill="1" applyBorder="1" applyAlignment="1" applyProtection="1">
      <alignment vertical="center" shrinkToFit="1"/>
      <protection locked="0"/>
    </xf>
    <xf numFmtId="0" fontId="100" fillId="35" borderId="0" xfId="0" applyNumberFormat="1" applyFont="1" applyFill="1" applyAlignment="1" applyProtection="1">
      <alignment horizontal="right" vertical="center"/>
      <protection locked="0"/>
    </xf>
    <xf numFmtId="0" fontId="0" fillId="0" borderId="0" xfId="0" applyAlignment="1" applyProtection="1">
      <alignment vertical="center"/>
      <protection/>
    </xf>
    <xf numFmtId="0" fontId="20" fillId="0" borderId="0" xfId="0" applyFont="1" applyAlignment="1" applyProtection="1">
      <alignment shrinkToFit="1"/>
      <protection/>
    </xf>
    <xf numFmtId="0" fontId="42" fillId="0" borderId="0" xfId="0" applyNumberFormat="1" applyFont="1" applyBorder="1" applyAlignment="1" applyProtection="1">
      <alignment vertical="center"/>
      <protection/>
    </xf>
    <xf numFmtId="187" fontId="42" fillId="0" borderId="0" xfId="0" applyNumberFormat="1" applyFont="1" applyBorder="1" applyAlignment="1" applyProtection="1">
      <alignment vertical="center"/>
      <protection/>
    </xf>
    <xf numFmtId="0" fontId="0" fillId="0" borderId="64" xfId="0" applyBorder="1" applyAlignment="1" applyProtection="1">
      <alignment vertical="center"/>
      <protection/>
    </xf>
    <xf numFmtId="0" fontId="0" fillId="0" borderId="65" xfId="0" applyBorder="1" applyAlignment="1" applyProtection="1">
      <alignment vertical="center"/>
      <protection/>
    </xf>
    <xf numFmtId="0" fontId="0" fillId="0" borderId="64" xfId="0" applyBorder="1" applyAlignment="1" applyProtection="1">
      <alignment vertical="center" shrinkToFit="1"/>
      <protection/>
    </xf>
    <xf numFmtId="0" fontId="0" fillId="0" borderId="66" xfId="0" applyBorder="1" applyAlignment="1" applyProtection="1">
      <alignment vertical="center" shrinkToFit="1"/>
      <protection/>
    </xf>
    <xf numFmtId="0" fontId="0" fillId="0" borderId="67" xfId="0" applyBorder="1" applyAlignment="1" applyProtection="1">
      <alignment vertical="center" shrinkToFit="1"/>
      <protection/>
    </xf>
    <xf numFmtId="0" fontId="0" fillId="0" borderId="0" xfId="0" applyAlignment="1" applyProtection="1">
      <alignment horizontal="center" vertical="center"/>
      <protection/>
    </xf>
    <xf numFmtId="0" fontId="0" fillId="0" borderId="68" xfId="0" applyBorder="1" applyAlignment="1" applyProtection="1">
      <alignment vertical="center" textRotation="255"/>
      <protection/>
    </xf>
    <xf numFmtId="0" fontId="0" fillId="0" borderId="69" xfId="0" applyBorder="1" applyAlignment="1" applyProtection="1">
      <alignment vertical="center" shrinkToFit="1"/>
      <protection/>
    </xf>
    <xf numFmtId="0" fontId="0" fillId="0" borderId="68" xfId="0" applyFont="1" applyBorder="1" applyAlignment="1" applyProtection="1">
      <alignment vertical="center"/>
      <protection/>
    </xf>
    <xf numFmtId="0" fontId="0" fillId="0" borderId="70" xfId="0" applyFont="1" applyBorder="1" applyAlignment="1" applyProtection="1">
      <alignment vertical="center"/>
      <protection/>
    </xf>
    <xf numFmtId="0" fontId="0" fillId="0" borderId="71" xfId="0" applyFont="1" applyBorder="1" applyAlignment="1" applyProtection="1">
      <alignment vertical="center"/>
      <protection/>
    </xf>
    <xf numFmtId="0" fontId="0" fillId="0" borderId="72" xfId="0" applyFill="1" applyBorder="1" applyAlignment="1" applyProtection="1">
      <alignment vertical="center"/>
      <protection/>
    </xf>
    <xf numFmtId="0" fontId="0" fillId="0" borderId="68" xfId="0" applyBorder="1" applyAlignment="1" applyProtection="1">
      <alignment vertical="center" textRotation="255" shrinkToFit="1"/>
      <protection/>
    </xf>
    <xf numFmtId="0" fontId="0" fillId="0" borderId="0" xfId="0" applyBorder="1" applyAlignment="1" applyProtection="1">
      <alignment horizontal="center" vertical="center" shrinkToFit="1"/>
      <protection/>
    </xf>
    <xf numFmtId="0" fontId="0" fillId="0" borderId="0" xfId="0" applyAlignment="1" applyProtection="1">
      <alignment vertical="center" shrinkToFit="1"/>
      <protection/>
    </xf>
    <xf numFmtId="0" fontId="0" fillId="0" borderId="0" xfId="0" applyFill="1" applyBorder="1" applyAlignment="1" applyProtection="1">
      <alignment vertical="center"/>
      <protection/>
    </xf>
    <xf numFmtId="0" fontId="0" fillId="0" borderId="0" xfId="0" applyAlignment="1" applyProtection="1">
      <alignment vertical="top"/>
      <protection/>
    </xf>
    <xf numFmtId="0" fontId="0" fillId="0" borderId="0" xfId="0" applyFill="1" applyBorder="1" applyAlignment="1" applyProtection="1">
      <alignment vertical="top" shrinkToFit="1"/>
      <protection/>
    </xf>
    <xf numFmtId="0" fontId="0" fillId="0" borderId="0" xfId="0" applyAlignment="1" applyProtection="1">
      <alignment vertical="top" shrinkToFit="1"/>
      <protection/>
    </xf>
    <xf numFmtId="0" fontId="5" fillId="0" borderId="0" xfId="0" applyFont="1" applyAlignment="1" applyProtection="1">
      <alignment vertical="center"/>
      <protection/>
    </xf>
    <xf numFmtId="0" fontId="5" fillId="0" borderId="0" xfId="0" applyFont="1" applyAlignment="1" applyProtection="1">
      <alignment vertical="center"/>
      <protection/>
    </xf>
    <xf numFmtId="0" fontId="0" fillId="0" borderId="0" xfId="0" applyFill="1" applyBorder="1" applyAlignment="1" applyProtection="1">
      <alignment vertical="center" shrinkToFit="1"/>
      <protection/>
    </xf>
    <xf numFmtId="0" fontId="5" fillId="0" borderId="0" xfId="0" applyFont="1" applyFill="1" applyAlignment="1" applyProtection="1">
      <alignment vertical="center"/>
      <protection/>
    </xf>
    <xf numFmtId="0" fontId="0" fillId="0" borderId="0" xfId="0" applyAlignment="1" applyProtection="1">
      <alignment/>
      <protection/>
    </xf>
    <xf numFmtId="187" fontId="104" fillId="0" borderId="73" xfId="0" applyNumberFormat="1" applyFont="1" applyFill="1" applyBorder="1" applyAlignment="1" applyProtection="1">
      <alignment horizontal="center" vertical="center"/>
      <protection/>
    </xf>
    <xf numFmtId="187" fontId="104" fillId="35" borderId="0" xfId="0" applyNumberFormat="1" applyFont="1" applyFill="1" applyBorder="1" applyAlignment="1" applyProtection="1">
      <alignment horizontal="center" vertical="center"/>
      <protection/>
    </xf>
    <xf numFmtId="187" fontId="104" fillId="35" borderId="74" xfId="0" applyNumberFormat="1" applyFont="1" applyFill="1" applyBorder="1" applyAlignment="1" applyProtection="1">
      <alignment horizontal="center" vertical="center"/>
      <protection/>
    </xf>
    <xf numFmtId="187" fontId="104" fillId="35" borderId="75" xfId="0" applyNumberFormat="1" applyFont="1" applyFill="1" applyBorder="1" applyAlignment="1" applyProtection="1">
      <alignment horizontal="center" vertical="center"/>
      <protection/>
    </xf>
    <xf numFmtId="187" fontId="104" fillId="35" borderId="76" xfId="0" applyNumberFormat="1" applyFont="1" applyFill="1" applyBorder="1" applyAlignment="1" applyProtection="1">
      <alignment horizontal="center" vertical="center"/>
      <protection/>
    </xf>
    <xf numFmtId="187" fontId="104" fillId="35" borderId="77" xfId="0" applyNumberFormat="1" applyFont="1" applyFill="1" applyBorder="1" applyAlignment="1" applyProtection="1">
      <alignment horizontal="center" vertical="center"/>
      <protection/>
    </xf>
    <xf numFmtId="187" fontId="104" fillId="35" borderId="78" xfId="0" applyNumberFormat="1" applyFont="1" applyFill="1" applyBorder="1" applyAlignment="1" applyProtection="1">
      <alignment horizontal="center" vertical="center"/>
      <protection/>
    </xf>
    <xf numFmtId="187" fontId="104" fillId="35" borderId="24" xfId="0" applyNumberFormat="1" applyFont="1" applyFill="1" applyBorder="1" applyAlignment="1" applyProtection="1">
      <alignment horizontal="center" vertical="center"/>
      <protection/>
    </xf>
    <xf numFmtId="187" fontId="104" fillId="35" borderId="79" xfId="0" applyNumberFormat="1" applyFont="1" applyFill="1" applyBorder="1" applyAlignment="1" applyProtection="1">
      <alignment horizontal="center" vertical="center"/>
      <protection/>
    </xf>
    <xf numFmtId="0" fontId="99" fillId="35" borderId="44" xfId="0" applyFont="1" applyFill="1" applyBorder="1" applyAlignment="1">
      <alignment horizontal="center" vertical="center" shrinkToFit="1"/>
    </xf>
    <xf numFmtId="0" fontId="99" fillId="35" borderId="44" xfId="0" applyFont="1" applyFill="1" applyBorder="1" applyAlignment="1" applyProtection="1">
      <alignment vertical="center" shrinkToFit="1"/>
      <protection locked="0"/>
    </xf>
    <xf numFmtId="0" fontId="99" fillId="35" borderId="44" xfId="0" applyFont="1" applyFill="1" applyBorder="1" applyAlignment="1">
      <alignment vertical="center" shrinkToFit="1"/>
    </xf>
    <xf numFmtId="3" fontId="21" fillId="0" borderId="25" xfId="0" applyNumberFormat="1" applyFont="1" applyFill="1" applyBorder="1" applyAlignment="1" applyProtection="1">
      <alignment horizontal="right" vertical="center" shrinkToFit="1"/>
      <protection hidden="1"/>
    </xf>
    <xf numFmtId="0" fontId="21" fillId="0" borderId="25" xfId="0" applyFont="1" applyFill="1" applyBorder="1" applyAlignment="1" applyProtection="1">
      <alignment horizontal="left" vertical="center" wrapText="1"/>
      <protection hidden="1"/>
    </xf>
    <xf numFmtId="0" fontId="5" fillId="0" borderId="0" xfId="0" applyFont="1" applyAlignment="1">
      <alignment horizontal="right" vertical="center"/>
    </xf>
    <xf numFmtId="0" fontId="5" fillId="0" borderId="0" xfId="0" applyFont="1" applyFill="1" applyAlignment="1">
      <alignment horizontal="right" vertical="center"/>
    </xf>
    <xf numFmtId="0" fontId="5" fillId="0" borderId="0" xfId="0" applyFont="1" applyFill="1" applyAlignment="1">
      <alignment horizontal="left" vertical="top" wrapText="1"/>
    </xf>
    <xf numFmtId="0" fontId="7" fillId="0" borderId="0" xfId="0" applyFont="1" applyFill="1" applyAlignment="1" applyProtection="1">
      <alignment horizontal="center" vertical="center" shrinkToFit="1"/>
      <protection hidden="1"/>
    </xf>
    <xf numFmtId="0" fontId="21" fillId="0" borderId="0" xfId="0" applyFont="1" applyAlignment="1">
      <alignment horizontal="left" vertical="top" wrapText="1"/>
    </xf>
    <xf numFmtId="0" fontId="6" fillId="0" borderId="69" xfId="0" applyFont="1" applyFill="1" applyBorder="1" applyAlignment="1" applyProtection="1">
      <alignment horizontal="left" vertical="center" wrapText="1"/>
      <protection hidden="1"/>
    </xf>
    <xf numFmtId="0" fontId="6" fillId="0" borderId="80" xfId="0" applyFont="1" applyFill="1" applyBorder="1" applyAlignment="1" applyProtection="1">
      <alignment horizontal="left" vertical="center" wrapText="1"/>
      <protection hidden="1"/>
    </xf>
    <xf numFmtId="0" fontId="6" fillId="0" borderId="15" xfId="0" applyFont="1" applyFill="1" applyBorder="1" applyAlignment="1" applyProtection="1">
      <alignment horizontal="left" vertical="center" wrapText="1"/>
      <protection hidden="1"/>
    </xf>
    <xf numFmtId="0" fontId="6" fillId="0" borderId="0" xfId="0" applyFont="1" applyAlignment="1">
      <alignment horizontal="left" vertical="top"/>
    </xf>
    <xf numFmtId="0" fontId="21" fillId="0" borderId="0" xfId="0" applyFont="1" applyFill="1" applyAlignment="1">
      <alignment horizontal="left" vertical="top" wrapText="1"/>
    </xf>
    <xf numFmtId="31" fontId="5" fillId="0" borderId="0" xfId="0" applyNumberFormat="1" applyFont="1" applyAlignment="1" applyProtection="1">
      <alignment horizontal="right" vertical="center"/>
      <protection hidden="1"/>
    </xf>
    <xf numFmtId="0" fontId="6" fillId="0" borderId="0" xfId="0" applyFont="1" applyAlignment="1" applyProtection="1">
      <alignment horizontal="left" vertical="center"/>
      <protection hidden="1"/>
    </xf>
    <xf numFmtId="0" fontId="5" fillId="0" borderId="0" xfId="0" applyFont="1" applyFill="1" applyAlignment="1" applyProtection="1">
      <alignment horizontal="left" vertical="top" wrapText="1"/>
      <protection hidden="1"/>
    </xf>
    <xf numFmtId="0" fontId="3" fillId="0" borderId="81" xfId="0" applyFont="1" applyBorder="1" applyAlignment="1" applyProtection="1">
      <alignment horizontal="center" vertical="center" shrinkToFit="1"/>
      <protection hidden="1"/>
    </xf>
    <xf numFmtId="0" fontId="3" fillId="0" borderId="82" xfId="0" applyFont="1" applyBorder="1" applyAlignment="1" applyProtection="1">
      <alignment horizontal="center" vertical="center" shrinkToFit="1"/>
      <protection hidden="1"/>
    </xf>
    <xf numFmtId="0" fontId="6" fillId="0" borderId="0" xfId="0" applyFont="1" applyAlignment="1">
      <alignment horizontal="left" vertical="top" shrinkToFit="1"/>
    </xf>
    <xf numFmtId="0" fontId="2" fillId="0" borderId="0" xfId="0" applyFont="1" applyAlignment="1">
      <alignment horizontal="center" vertical="center" shrinkToFit="1"/>
    </xf>
    <xf numFmtId="0" fontId="28" fillId="0" borderId="0" xfId="0" applyFont="1" applyFill="1" applyAlignment="1" applyProtection="1">
      <alignment horizontal="left" vertical="top" wrapText="1"/>
      <protection hidden="1"/>
    </xf>
    <xf numFmtId="0" fontId="21" fillId="0" borderId="0" xfId="0" applyFont="1" applyFill="1" applyAlignment="1" applyProtection="1">
      <alignment horizontal="left" vertical="top" wrapText="1"/>
      <protection hidden="1"/>
    </xf>
    <xf numFmtId="0" fontId="19" fillId="0" borderId="0" xfId="0" applyFont="1" applyAlignment="1">
      <alignment horizontal="left" vertical="top" shrinkToFit="1"/>
    </xf>
    <xf numFmtId="0" fontId="0" fillId="0" borderId="0" xfId="0" applyFont="1" applyAlignment="1">
      <alignment horizontal="left" vertical="center" shrinkToFit="1"/>
    </xf>
    <xf numFmtId="0" fontId="3" fillId="0" borderId="83" xfId="0" applyFont="1" applyBorder="1" applyAlignment="1" applyProtection="1">
      <alignment horizontal="center" vertical="center" shrinkToFit="1"/>
      <protection hidden="1"/>
    </xf>
    <xf numFmtId="0" fontId="3" fillId="0" borderId="84" xfId="0" applyFont="1" applyBorder="1" applyAlignment="1" applyProtection="1">
      <alignment horizontal="center" vertical="center" shrinkToFit="1"/>
      <protection hidden="1"/>
    </xf>
    <xf numFmtId="0" fontId="3" fillId="0" borderId="85" xfId="0" applyFont="1" applyBorder="1" applyAlignment="1" applyProtection="1">
      <alignment horizontal="center" vertical="center" shrinkToFit="1"/>
      <protection hidden="1"/>
    </xf>
    <xf numFmtId="0" fontId="6" fillId="0" borderId="0" xfId="0" applyFont="1" applyAlignment="1">
      <alignment horizontal="right" vertical="center"/>
    </xf>
    <xf numFmtId="0" fontId="21" fillId="0" borderId="0" xfId="0" applyFont="1" applyAlignment="1" applyProtection="1">
      <alignment horizontal="center" vertical="center" shrinkToFit="1"/>
      <protection hidden="1"/>
    </xf>
    <xf numFmtId="0" fontId="21" fillId="0" borderId="24" xfId="0" applyFont="1" applyFill="1" applyBorder="1" applyAlignment="1" applyProtection="1">
      <alignment horizontal="left" vertical="center" wrapText="1"/>
      <protection hidden="1"/>
    </xf>
    <xf numFmtId="3" fontId="21" fillId="0" borderId="24" xfId="0" applyNumberFormat="1" applyFont="1" applyFill="1" applyBorder="1" applyAlignment="1" applyProtection="1">
      <alignment horizontal="right" vertical="center" shrinkToFit="1"/>
      <protection hidden="1"/>
    </xf>
    <xf numFmtId="0" fontId="3" fillId="0" borderId="10" xfId="0" applyFont="1" applyBorder="1" applyAlignment="1" applyProtection="1">
      <alignment horizontal="center" vertical="center" shrinkToFit="1"/>
      <protection hidden="1"/>
    </xf>
    <xf numFmtId="0" fontId="3" fillId="0" borderId="11" xfId="0" applyFont="1" applyBorder="1" applyAlignment="1" applyProtection="1">
      <alignment horizontal="center" vertical="center" shrinkToFit="1"/>
      <protection hidden="1"/>
    </xf>
    <xf numFmtId="0" fontId="11" fillId="0" borderId="0" xfId="0" applyFont="1" applyAlignment="1">
      <alignment horizontal="left" vertical="top" shrinkToFit="1"/>
    </xf>
    <xf numFmtId="0" fontId="6" fillId="0" borderId="0" xfId="0" applyFont="1" applyFill="1" applyAlignment="1">
      <alignment horizontal="left" vertical="top" shrinkToFit="1"/>
    </xf>
    <xf numFmtId="0" fontId="21" fillId="0" borderId="0" xfId="0" applyFont="1" applyFill="1" applyAlignment="1" applyProtection="1">
      <alignment horizontal="left" vertical="center" shrinkToFit="1"/>
      <protection hidden="1"/>
    </xf>
    <xf numFmtId="0" fontId="6" fillId="0" borderId="0" xfId="0" applyFont="1" applyAlignment="1" applyProtection="1">
      <alignment vertical="top" shrinkToFit="1"/>
      <protection hidden="1"/>
    </xf>
    <xf numFmtId="0" fontId="11" fillId="0" borderId="0" xfId="0" applyFont="1" applyFill="1" applyAlignment="1">
      <alignment horizontal="left" vertical="top" shrinkToFit="1"/>
    </xf>
    <xf numFmtId="0" fontId="3" fillId="0" borderId="34" xfId="0" applyFont="1" applyFill="1" applyBorder="1" applyAlignment="1" applyProtection="1">
      <alignment horizontal="right" vertical="center" wrapText="1"/>
      <protection hidden="1"/>
    </xf>
    <xf numFmtId="49" fontId="3" fillId="0" borderId="0" xfId="0" applyNumberFormat="1" applyFont="1" applyFill="1" applyBorder="1" applyAlignment="1" applyProtection="1">
      <alignment horizontal="right" vertical="top" shrinkToFit="1"/>
      <protection hidden="1"/>
    </xf>
    <xf numFmtId="0" fontId="0" fillId="0" borderId="0" xfId="0" applyAlignment="1">
      <alignment horizontal="left" shrinkToFit="1"/>
    </xf>
    <xf numFmtId="0" fontId="15" fillId="0" borderId="0" xfId="0" applyFont="1" applyAlignment="1">
      <alignment horizontal="left" vertical="top" shrinkToFit="1"/>
    </xf>
    <xf numFmtId="49" fontId="17" fillId="0" borderId="69" xfId="0" applyNumberFormat="1" applyFont="1" applyFill="1" applyBorder="1" applyAlignment="1">
      <alignment horizontal="left" vertical="center" wrapText="1"/>
    </xf>
    <xf numFmtId="49" fontId="8" fillId="0" borderId="80"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105" fillId="0" borderId="34" xfId="0" applyNumberFormat="1" applyFont="1" applyFill="1" applyBorder="1" applyAlignment="1">
      <alignment horizontal="left" vertical="top" wrapText="1"/>
    </xf>
    <xf numFmtId="49" fontId="106" fillId="0" borderId="34" xfId="0" applyNumberFormat="1" applyFont="1" applyFill="1" applyBorder="1" applyAlignment="1">
      <alignment horizontal="left" vertical="top" wrapText="1"/>
    </xf>
    <xf numFmtId="49" fontId="23" fillId="36" borderId="86" xfId="0" applyNumberFormat="1" applyFont="1" applyFill="1" applyBorder="1" applyAlignment="1" applyProtection="1">
      <alignment horizontal="left" vertical="top" wrapText="1"/>
      <protection hidden="1"/>
    </xf>
    <xf numFmtId="49" fontId="8" fillId="36" borderId="87" xfId="0" applyNumberFormat="1" applyFont="1" applyFill="1" applyBorder="1" applyAlignment="1" applyProtection="1">
      <alignment horizontal="left" vertical="top" wrapText="1"/>
      <protection hidden="1"/>
    </xf>
    <xf numFmtId="49" fontId="8" fillId="36" borderId="88" xfId="0" applyNumberFormat="1" applyFont="1" applyFill="1" applyBorder="1" applyAlignment="1" applyProtection="1">
      <alignment horizontal="left" vertical="top" wrapText="1"/>
      <protection hidden="1"/>
    </xf>
    <xf numFmtId="0" fontId="36" fillId="0" borderId="0" xfId="0" applyFont="1" applyAlignment="1" applyProtection="1">
      <alignment horizontal="left" vertical="top"/>
      <protection hidden="1"/>
    </xf>
    <xf numFmtId="0" fontId="34" fillId="0" borderId="0" xfId="0" applyFont="1" applyAlignment="1" applyProtection="1">
      <alignment horizontal="left" vertical="top"/>
      <protection hidden="1"/>
    </xf>
    <xf numFmtId="0" fontId="5" fillId="0" borderId="0" xfId="0" applyFont="1" applyAlignment="1">
      <alignment horizontal="left" vertical="top" wrapText="1"/>
    </xf>
    <xf numFmtId="0" fontId="10" fillId="0" borderId="0" xfId="0" applyFont="1" applyAlignment="1" applyProtection="1">
      <alignment horizontal="center" vertical="center"/>
      <protection hidden="1"/>
    </xf>
    <xf numFmtId="0" fontId="3" fillId="0" borderId="89" xfId="0" applyFont="1" applyBorder="1" applyAlignment="1">
      <alignment horizontal="left" wrapText="1" indent="1"/>
    </xf>
    <xf numFmtId="0" fontId="3" fillId="0" borderId="0" xfId="0" applyFont="1" applyAlignment="1">
      <alignment horizontal="left" wrapText="1" indent="1"/>
    </xf>
    <xf numFmtId="0" fontId="28" fillId="0" borderId="0" xfId="0" applyFont="1" applyFill="1" applyAlignment="1" applyProtection="1">
      <alignment horizontal="left" vertical="top" shrinkToFit="1"/>
      <protection hidden="1"/>
    </xf>
    <xf numFmtId="0" fontId="21" fillId="0" borderId="0" xfId="0" applyFont="1" applyFill="1" applyAlignment="1" applyProtection="1">
      <alignment horizontal="left" vertical="top" shrinkToFit="1"/>
      <protection hidden="1"/>
    </xf>
    <xf numFmtId="0" fontId="6" fillId="0" borderId="0" xfId="0" applyFont="1" applyAlignment="1" applyProtection="1">
      <alignment vertical="top" wrapText="1"/>
      <protection hidden="1"/>
    </xf>
    <xf numFmtId="0" fontId="3" fillId="0" borderId="90" xfId="0" applyFont="1" applyBorder="1" applyAlignment="1" applyProtection="1">
      <alignment horizontal="center" vertical="center" shrinkToFit="1"/>
      <protection hidden="1"/>
    </xf>
    <xf numFmtId="0" fontId="5" fillId="0" borderId="0" xfId="0" applyFont="1" applyAlignment="1" applyProtection="1">
      <alignment horizontal="left" vertical="top" wrapText="1"/>
      <protection hidden="1"/>
    </xf>
    <xf numFmtId="0" fontId="24" fillId="0" borderId="91" xfId="0" applyFont="1" applyBorder="1" applyAlignment="1" applyProtection="1">
      <alignment horizontal="center" vertical="center" wrapText="1" shrinkToFit="1"/>
      <protection hidden="1"/>
    </xf>
    <xf numFmtId="0" fontId="3" fillId="0" borderId="92" xfId="0" applyFont="1" applyBorder="1" applyAlignment="1" applyProtection="1">
      <alignment horizontal="center" vertical="center" shrinkToFit="1"/>
      <protection hidden="1"/>
    </xf>
    <xf numFmtId="0" fontId="25" fillId="0" borderId="93" xfId="0" applyFont="1" applyFill="1" applyBorder="1" applyAlignment="1" applyProtection="1">
      <alignment horizontal="left" vertical="top" wrapText="1"/>
      <protection hidden="1"/>
    </xf>
    <xf numFmtId="0" fontId="21" fillId="0" borderId="0" xfId="0" applyFont="1" applyFill="1" applyAlignment="1">
      <alignment horizontal="left" vertical="top" shrinkToFit="1"/>
    </xf>
    <xf numFmtId="0" fontId="39" fillId="0" borderId="0" xfId="0" applyFont="1" applyFill="1" applyAlignment="1" applyProtection="1">
      <alignment horizontal="left" vertical="top"/>
      <protection hidden="1"/>
    </xf>
    <xf numFmtId="0" fontId="21" fillId="0" borderId="0" xfId="0" applyFont="1" applyFill="1" applyAlignment="1" applyProtection="1">
      <alignment vertical="top" wrapText="1"/>
      <protection hidden="1"/>
    </xf>
    <xf numFmtId="3" fontId="21" fillId="0" borderId="0" xfId="0" applyNumberFormat="1" applyFont="1" applyFill="1" applyAlignment="1" applyProtection="1">
      <alignment horizontal="right" vertical="top" shrinkToFit="1"/>
      <protection hidden="1"/>
    </xf>
    <xf numFmtId="0" fontId="28" fillId="0" borderId="0" xfId="0" applyFont="1" applyFill="1" applyAlignment="1" applyProtection="1">
      <alignment horizontal="left" vertical="center"/>
      <protection hidden="1"/>
    </xf>
    <xf numFmtId="185" fontId="97" fillId="35" borderId="0" xfId="0" applyNumberFormat="1" applyFont="1" applyFill="1" applyBorder="1" applyAlignment="1">
      <alignment horizontal="center" vertical="top"/>
    </xf>
    <xf numFmtId="0" fontId="101" fillId="35" borderId="0" xfId="0" applyFont="1" applyFill="1" applyAlignment="1">
      <alignment vertical="center" shrinkToFit="1"/>
    </xf>
    <xf numFmtId="0" fontId="97" fillId="35" borderId="63" xfId="0" applyFont="1" applyFill="1" applyBorder="1" applyAlignment="1">
      <alignment horizontal="center" shrinkToFit="1"/>
    </xf>
    <xf numFmtId="0" fontId="97" fillId="35" borderId="63" xfId="0" applyFont="1" applyFill="1" applyBorder="1" applyAlignment="1">
      <alignment horizontal="center"/>
    </xf>
    <xf numFmtId="0" fontId="101" fillId="35" borderId="0" xfId="0" applyFont="1" applyFill="1" applyBorder="1" applyAlignment="1">
      <alignment horizontal="left" vertical="center" shrinkToFit="1"/>
    </xf>
    <xf numFmtId="186" fontId="100" fillId="35" borderId="94" xfId="0" applyNumberFormat="1" applyFont="1" applyFill="1" applyBorder="1" applyAlignment="1" applyProtection="1">
      <alignment horizontal="right" vertical="center" shrinkToFit="1"/>
      <protection hidden="1"/>
    </xf>
    <xf numFmtId="186" fontId="100" fillId="35" borderId="95" xfId="0" applyNumberFormat="1" applyFont="1" applyFill="1" applyBorder="1" applyAlignment="1" applyProtection="1">
      <alignment horizontal="right" vertical="center" shrinkToFit="1"/>
      <protection hidden="1"/>
    </xf>
    <xf numFmtId="0" fontId="100" fillId="35" borderId="94" xfId="0" applyFont="1" applyFill="1" applyBorder="1" applyAlignment="1" applyProtection="1">
      <alignment horizontal="center" vertical="center" shrinkToFit="1"/>
      <protection hidden="1"/>
    </xf>
    <xf numFmtId="0" fontId="100" fillId="35" borderId="96" xfId="0" applyFont="1" applyFill="1" applyBorder="1" applyAlignment="1" applyProtection="1">
      <alignment horizontal="center" vertical="center" shrinkToFit="1"/>
      <protection hidden="1"/>
    </xf>
    <xf numFmtId="187" fontId="104" fillId="13" borderId="97" xfId="0" applyNumberFormat="1" applyFont="1" applyFill="1" applyBorder="1" applyAlignment="1" applyProtection="1">
      <alignment horizontal="center" vertical="center"/>
      <protection locked="0"/>
    </xf>
    <xf numFmtId="187" fontId="104" fillId="13" borderId="61" xfId="0" applyNumberFormat="1" applyFont="1" applyFill="1" applyBorder="1" applyAlignment="1" applyProtection="1">
      <alignment horizontal="center" vertical="center"/>
      <protection locked="0"/>
    </xf>
    <xf numFmtId="187" fontId="104" fillId="13" borderId="98" xfId="0" applyNumberFormat="1" applyFont="1" applyFill="1" applyBorder="1" applyAlignment="1" applyProtection="1">
      <alignment horizontal="center" vertical="center"/>
      <protection locked="0"/>
    </xf>
    <xf numFmtId="0" fontId="99" fillId="35" borderId="99" xfId="0" applyFont="1" applyFill="1" applyBorder="1" applyAlignment="1">
      <alignment horizontal="left" vertical="center" shrinkToFit="1"/>
    </xf>
    <xf numFmtId="0" fontId="99" fillId="35" borderId="61" xfId="0" applyFont="1" applyFill="1" applyBorder="1" applyAlignment="1">
      <alignment horizontal="left" vertical="center" shrinkToFit="1"/>
    </xf>
    <xf numFmtId="0" fontId="97" fillId="35" borderId="0" xfId="0" applyFont="1" applyFill="1" applyBorder="1" applyAlignment="1">
      <alignment horizontal="center" vertical="top"/>
    </xf>
    <xf numFmtId="0" fontId="97" fillId="35" borderId="0" xfId="0" applyFont="1" applyFill="1" applyBorder="1" applyAlignment="1">
      <alignment horizontal="right" vertical="top" shrinkToFit="1"/>
    </xf>
    <xf numFmtId="188" fontId="97" fillId="35" borderId="0" xfId="0" applyNumberFormat="1" applyFont="1" applyFill="1" applyBorder="1" applyAlignment="1">
      <alignment horizontal="center" vertical="top"/>
    </xf>
    <xf numFmtId="0" fontId="100" fillId="35" borderId="100" xfId="0" applyFont="1" applyFill="1" applyBorder="1" applyAlignment="1">
      <alignment horizontal="center" vertical="center" shrinkToFit="1"/>
    </xf>
    <xf numFmtId="0" fontId="100" fillId="35" borderId="101" xfId="0" applyFont="1" applyFill="1" applyBorder="1" applyAlignment="1">
      <alignment horizontal="center" vertical="center" shrinkToFit="1"/>
    </xf>
    <xf numFmtId="0" fontId="100" fillId="35" borderId="102" xfId="0" applyFont="1" applyFill="1" applyBorder="1" applyAlignment="1">
      <alignment horizontal="center" vertical="center" shrinkToFit="1"/>
    </xf>
    <xf numFmtId="186" fontId="100" fillId="35" borderId="52" xfId="0" applyNumberFormat="1" applyFont="1" applyFill="1" applyBorder="1" applyAlignment="1">
      <alignment horizontal="right" vertical="center" shrinkToFit="1"/>
    </xf>
    <xf numFmtId="0" fontId="100" fillId="35" borderId="52" xfId="0" applyFont="1" applyFill="1" applyBorder="1" applyAlignment="1">
      <alignment horizontal="center" vertical="center" shrinkToFit="1"/>
    </xf>
    <xf numFmtId="0" fontId="100" fillId="35" borderId="103" xfId="0" applyFont="1" applyFill="1" applyBorder="1" applyAlignment="1">
      <alignment horizontal="center" vertical="center" shrinkToFit="1"/>
    </xf>
    <xf numFmtId="0" fontId="100" fillId="35" borderId="0" xfId="0" applyFont="1" applyFill="1" applyAlignment="1">
      <alignment horizontal="right" vertical="center"/>
    </xf>
    <xf numFmtId="0" fontId="98" fillId="35" borderId="104" xfId="0" applyFont="1" applyFill="1" applyBorder="1" applyAlignment="1">
      <alignment horizontal="center" vertical="center"/>
    </xf>
    <xf numFmtId="0" fontId="98" fillId="35" borderId="105" xfId="0" applyFont="1" applyFill="1" applyBorder="1" applyAlignment="1">
      <alignment horizontal="center" vertical="center"/>
    </xf>
    <xf numFmtId="0" fontId="98" fillId="35" borderId="106" xfId="0" applyFont="1" applyFill="1" applyBorder="1" applyAlignment="1">
      <alignment horizontal="center" vertical="center"/>
    </xf>
    <xf numFmtId="0" fontId="100" fillId="35" borderId="107" xfId="0" applyFont="1" applyFill="1" applyBorder="1" applyAlignment="1">
      <alignment horizontal="center" vertical="center" shrinkToFit="1"/>
    </xf>
    <xf numFmtId="0" fontId="100" fillId="35" borderId="108" xfId="0" applyFont="1" applyFill="1" applyBorder="1" applyAlignment="1">
      <alignment horizontal="center" vertical="center" shrinkToFit="1"/>
    </xf>
    <xf numFmtId="186" fontId="100" fillId="35" borderId="47" xfId="0" applyNumberFormat="1" applyFont="1" applyFill="1" applyBorder="1" applyAlignment="1">
      <alignment horizontal="right" vertical="center" shrinkToFit="1"/>
    </xf>
    <xf numFmtId="0" fontId="107" fillId="35" borderId="109" xfId="0" applyFont="1" applyFill="1" applyBorder="1" applyAlignment="1">
      <alignment horizontal="center" vertical="center" shrinkToFit="1"/>
    </xf>
    <xf numFmtId="0" fontId="107" fillId="35" borderId="110" xfId="0" applyFont="1" applyFill="1" applyBorder="1" applyAlignment="1">
      <alignment horizontal="center" vertical="center" shrinkToFit="1"/>
    </xf>
    <xf numFmtId="0" fontId="99" fillId="35" borderId="111" xfId="0" applyFont="1" applyFill="1" applyBorder="1" applyAlignment="1">
      <alignment horizontal="left" vertical="center" shrinkToFit="1"/>
    </xf>
    <xf numFmtId="0" fontId="99" fillId="35" borderId="44" xfId="0" applyFont="1" applyFill="1" applyBorder="1" applyAlignment="1">
      <alignment horizontal="left" vertical="center" shrinkToFit="1"/>
    </xf>
    <xf numFmtId="0" fontId="99" fillId="35" borderId="44" xfId="0" applyFont="1" applyFill="1" applyBorder="1" applyAlignment="1" applyProtection="1">
      <alignment horizontal="left" vertical="center" shrinkToFit="1"/>
      <protection/>
    </xf>
    <xf numFmtId="0" fontId="108" fillId="35" borderId="112" xfId="0" applyFont="1" applyFill="1" applyBorder="1" applyAlignment="1">
      <alignment horizontal="center" vertical="center" shrinkToFit="1"/>
    </xf>
    <xf numFmtId="0" fontId="108" fillId="35" borderId="0" xfId="0" applyFont="1" applyFill="1" applyBorder="1" applyAlignment="1">
      <alignment horizontal="center" vertical="center" shrinkToFit="1"/>
    </xf>
    <xf numFmtId="0" fontId="108" fillId="35" borderId="113" xfId="0" applyFont="1" applyFill="1" applyBorder="1" applyAlignment="1">
      <alignment horizontal="center" vertical="center" shrinkToFit="1"/>
    </xf>
    <xf numFmtId="187" fontId="104" fillId="13" borderId="114" xfId="0" applyNumberFormat="1" applyFont="1" applyFill="1" applyBorder="1" applyAlignment="1" applyProtection="1">
      <alignment horizontal="center" vertical="center"/>
      <protection locked="0"/>
    </xf>
    <xf numFmtId="187" fontId="104" fillId="13" borderId="58" xfId="0" applyNumberFormat="1" applyFont="1" applyFill="1" applyBorder="1" applyAlignment="1" applyProtection="1">
      <alignment horizontal="center" vertical="center"/>
      <protection locked="0"/>
    </xf>
    <xf numFmtId="187" fontId="104" fillId="13" borderId="115" xfId="0" applyNumberFormat="1" applyFont="1" applyFill="1" applyBorder="1" applyAlignment="1" applyProtection="1">
      <alignment horizontal="center" vertical="center"/>
      <protection locked="0"/>
    </xf>
    <xf numFmtId="0" fontId="99" fillId="35" borderId="116" xfId="0" applyFont="1" applyFill="1" applyBorder="1" applyAlignment="1">
      <alignment horizontal="left" vertical="center" shrinkToFit="1"/>
    </xf>
    <xf numFmtId="0" fontId="99" fillId="35" borderId="58" xfId="0" applyFont="1" applyFill="1" applyBorder="1" applyAlignment="1">
      <alignment horizontal="left" vertical="center" shrinkToFit="1"/>
    </xf>
    <xf numFmtId="187" fontId="104" fillId="13" borderId="117" xfId="0" applyNumberFormat="1" applyFont="1" applyFill="1" applyBorder="1" applyAlignment="1" applyProtection="1">
      <alignment horizontal="center" vertical="center"/>
      <protection locked="0"/>
    </xf>
    <xf numFmtId="187" fontId="104" fillId="13" borderId="44" xfId="0" applyNumberFormat="1" applyFont="1" applyFill="1" applyBorder="1" applyAlignment="1" applyProtection="1">
      <alignment horizontal="center" vertical="center"/>
      <protection locked="0"/>
    </xf>
    <xf numFmtId="187" fontId="104" fillId="13" borderId="118" xfId="0" applyNumberFormat="1" applyFont="1" applyFill="1" applyBorder="1" applyAlignment="1" applyProtection="1">
      <alignment horizontal="center" vertical="center"/>
      <protection locked="0"/>
    </xf>
    <xf numFmtId="0" fontId="109" fillId="35" borderId="119" xfId="0" applyFont="1" applyFill="1" applyBorder="1" applyAlignment="1">
      <alignment horizontal="center" vertical="center" shrinkToFit="1"/>
    </xf>
    <xf numFmtId="0" fontId="109" fillId="35" borderId="76" xfId="0" applyFont="1" applyFill="1" applyBorder="1" applyAlignment="1">
      <alignment horizontal="center" vertical="center" shrinkToFit="1"/>
    </xf>
    <xf numFmtId="0" fontId="109" fillId="35" borderId="120" xfId="0" applyFont="1" applyFill="1" applyBorder="1" applyAlignment="1">
      <alignment horizontal="center" vertical="center" shrinkToFit="1"/>
    </xf>
    <xf numFmtId="0" fontId="100" fillId="35" borderId="121" xfId="0" applyFont="1" applyFill="1" applyBorder="1" applyAlignment="1">
      <alignment horizontal="center" vertical="center" shrinkToFit="1"/>
    </xf>
    <xf numFmtId="0" fontId="100" fillId="35" borderId="46" xfId="0" applyFont="1" applyFill="1" applyBorder="1" applyAlignment="1">
      <alignment horizontal="center" vertical="center" shrinkToFit="1"/>
    </xf>
    <xf numFmtId="0" fontId="107" fillId="35" borderId="122" xfId="0" applyFont="1" applyFill="1" applyBorder="1" applyAlignment="1">
      <alignment horizontal="center" vertical="center" shrinkToFit="1"/>
    </xf>
    <xf numFmtId="0" fontId="107" fillId="35" borderId="123" xfId="0" applyFont="1" applyFill="1" applyBorder="1" applyAlignment="1">
      <alignment horizontal="center" vertical="center" shrinkToFit="1"/>
    </xf>
    <xf numFmtId="0" fontId="100" fillId="35" borderId="47" xfId="0" applyFont="1" applyFill="1" applyBorder="1" applyAlignment="1">
      <alignment horizontal="center" vertical="center" shrinkToFit="1"/>
    </xf>
    <xf numFmtId="0" fontId="100" fillId="35" borderId="124" xfId="0" applyFont="1" applyFill="1" applyBorder="1" applyAlignment="1">
      <alignment horizontal="center" vertical="center" shrinkToFit="1"/>
    </xf>
    <xf numFmtId="0" fontId="100" fillId="35" borderId="94" xfId="0" applyFont="1" applyFill="1" applyBorder="1" applyAlignment="1">
      <alignment horizontal="left" vertical="center" shrinkToFit="1"/>
    </xf>
    <xf numFmtId="0" fontId="100" fillId="35" borderId="95" xfId="0" applyFont="1" applyFill="1" applyBorder="1" applyAlignment="1">
      <alignment horizontal="left" vertical="center" shrinkToFit="1"/>
    </xf>
    <xf numFmtId="0" fontId="107" fillId="35" borderId="125" xfId="0" applyFont="1" applyFill="1" applyBorder="1" applyAlignment="1">
      <alignment horizontal="center" vertical="center" shrinkToFit="1"/>
    </xf>
    <xf numFmtId="0" fontId="107" fillId="35" borderId="126" xfId="0" applyFont="1" applyFill="1" applyBorder="1" applyAlignment="1">
      <alignment horizontal="center" vertical="center" shrinkToFit="1"/>
    </xf>
    <xf numFmtId="0" fontId="98" fillId="34" borderId="49" xfId="0" applyFont="1" applyFill="1" applyBorder="1" applyAlignment="1" applyProtection="1">
      <alignment horizontal="right" vertical="center" shrinkToFit="1"/>
      <protection locked="0"/>
    </xf>
    <xf numFmtId="0" fontId="98" fillId="34" borderId="127" xfId="0" applyFont="1" applyFill="1" applyBorder="1" applyAlignment="1" applyProtection="1">
      <alignment horizontal="right" vertical="center" shrinkToFit="1"/>
      <protection locked="0"/>
    </xf>
    <xf numFmtId="0" fontId="99" fillId="35" borderId="25" xfId="0" applyFont="1" applyFill="1" applyBorder="1" applyAlignment="1">
      <alignment horizontal="center" vertical="center" shrinkToFit="1"/>
    </xf>
    <xf numFmtId="0" fontId="99" fillId="35" borderId="57" xfId="0" applyFont="1" applyFill="1" applyBorder="1" applyAlignment="1">
      <alignment horizontal="center" vertical="center" shrinkToFit="1"/>
    </xf>
    <xf numFmtId="0" fontId="99" fillId="13" borderId="25" xfId="0" applyFont="1" applyFill="1" applyBorder="1" applyAlignment="1" applyProtection="1">
      <alignment horizontal="center" vertical="center" shrinkToFit="1"/>
      <protection locked="0"/>
    </xf>
    <xf numFmtId="0" fontId="99" fillId="35" borderId="128" xfId="0" applyFont="1" applyFill="1" applyBorder="1" applyAlignment="1">
      <alignment horizontal="left" vertical="center" shrinkToFit="1"/>
    </xf>
    <xf numFmtId="0" fontId="99" fillId="35" borderId="25" xfId="0" applyFont="1" applyFill="1" applyBorder="1" applyAlignment="1">
      <alignment horizontal="left" vertical="center" shrinkToFit="1"/>
    </xf>
    <xf numFmtId="0" fontId="99" fillId="35" borderId="0" xfId="0" applyFont="1" applyFill="1" applyBorder="1" applyAlignment="1">
      <alignment horizontal="center" vertical="center" shrinkToFit="1"/>
    </xf>
    <xf numFmtId="0" fontId="107" fillId="35" borderId="47" xfId="0" applyFont="1" applyFill="1" applyBorder="1" applyAlignment="1">
      <alignment horizontal="center" vertical="center" shrinkToFit="1"/>
    </xf>
    <xf numFmtId="0" fontId="107" fillId="35" borderId="40" xfId="0" applyFont="1" applyFill="1" applyBorder="1" applyAlignment="1">
      <alignment horizontal="center" vertical="center" shrinkToFit="1"/>
    </xf>
    <xf numFmtId="0" fontId="110" fillId="35" borderId="129" xfId="0" applyFont="1" applyFill="1" applyBorder="1" applyAlignment="1" applyProtection="1">
      <alignment horizontal="center" vertical="center" shrinkToFit="1"/>
      <protection locked="0"/>
    </xf>
    <xf numFmtId="0" fontId="110" fillId="35" borderId="105" xfId="0" applyFont="1" applyFill="1" applyBorder="1" applyAlignment="1" applyProtection="1">
      <alignment horizontal="center" vertical="center" shrinkToFit="1"/>
      <protection locked="0"/>
    </xf>
    <xf numFmtId="0" fontId="110" fillId="35" borderId="130" xfId="0" applyFont="1" applyFill="1" applyBorder="1" applyAlignment="1" applyProtection="1">
      <alignment horizontal="center" vertical="center" shrinkToFit="1"/>
      <protection locked="0"/>
    </xf>
    <xf numFmtId="0" fontId="110" fillId="35" borderId="131" xfId="0" applyFont="1" applyFill="1" applyBorder="1" applyAlignment="1" applyProtection="1">
      <alignment horizontal="center" vertical="center" shrinkToFit="1"/>
      <protection locked="0"/>
    </xf>
    <xf numFmtId="0" fontId="110" fillId="35" borderId="132" xfId="0" applyFont="1" applyFill="1" applyBorder="1" applyAlignment="1" applyProtection="1">
      <alignment horizontal="center" vertical="center" shrinkToFit="1"/>
      <protection locked="0"/>
    </xf>
    <xf numFmtId="0" fontId="107" fillId="35" borderId="133" xfId="0" applyFont="1" applyFill="1" applyBorder="1" applyAlignment="1">
      <alignment horizontal="center" vertical="center" shrinkToFit="1"/>
    </xf>
    <xf numFmtId="0" fontId="107" fillId="35" borderId="134" xfId="0" applyFont="1" applyFill="1" applyBorder="1" applyAlignment="1">
      <alignment horizontal="center" vertical="center" shrinkToFit="1"/>
    </xf>
    <xf numFmtId="0" fontId="98" fillId="35" borderId="135" xfId="0" applyFont="1" applyFill="1" applyBorder="1" applyAlignment="1">
      <alignment horizontal="center" vertical="center"/>
    </xf>
    <xf numFmtId="0" fontId="98" fillId="35" borderId="131" xfId="0" applyFont="1" applyFill="1" applyBorder="1" applyAlignment="1">
      <alignment horizontal="center" vertical="center"/>
    </xf>
    <xf numFmtId="0" fontId="98" fillId="35" borderId="136" xfId="0" applyFont="1" applyFill="1" applyBorder="1" applyAlignment="1">
      <alignment horizontal="center" vertical="center"/>
    </xf>
    <xf numFmtId="0" fontId="97" fillId="35" borderId="137" xfId="0" applyFont="1" applyFill="1" applyBorder="1" applyAlignment="1">
      <alignment horizontal="center" vertical="center"/>
    </xf>
    <xf numFmtId="0" fontId="97" fillId="35" borderId="138" xfId="0" applyFont="1" applyFill="1" applyBorder="1" applyAlignment="1">
      <alignment horizontal="center" vertical="center"/>
    </xf>
    <xf numFmtId="0" fontId="98" fillId="35" borderId="139" xfId="0" applyFont="1" applyFill="1" applyBorder="1" applyAlignment="1">
      <alignment horizontal="center" vertical="center" shrinkToFit="1"/>
    </xf>
    <xf numFmtId="0" fontId="98" fillId="35" borderId="140" xfId="0" applyFont="1" applyFill="1" applyBorder="1" applyAlignment="1">
      <alignment horizontal="center" vertical="center" shrinkToFit="1"/>
    </xf>
    <xf numFmtId="0" fontId="111" fillId="35" borderId="141" xfId="0" applyFont="1" applyFill="1" applyBorder="1" applyAlignment="1" applyProtection="1">
      <alignment horizontal="center" vertical="center" shrinkToFit="1"/>
      <protection locked="0"/>
    </xf>
    <xf numFmtId="0" fontId="111" fillId="35" borderId="131" xfId="0" applyFont="1" applyFill="1" applyBorder="1" applyAlignment="1" applyProtection="1">
      <alignment horizontal="center" vertical="center" shrinkToFit="1"/>
      <protection locked="0"/>
    </xf>
    <xf numFmtId="0" fontId="111" fillId="35" borderId="142" xfId="0" applyFont="1" applyFill="1" applyBorder="1" applyAlignment="1" applyProtection="1">
      <alignment horizontal="center" vertical="center" shrinkToFit="1"/>
      <protection locked="0"/>
    </xf>
    <xf numFmtId="0" fontId="98" fillId="34" borderId="47" xfId="0" applyFont="1" applyFill="1" applyBorder="1" applyAlignment="1" applyProtection="1">
      <alignment horizontal="right" vertical="center" shrinkToFit="1"/>
      <protection locked="0"/>
    </xf>
    <xf numFmtId="0" fontId="98" fillId="34" borderId="124" xfId="0" applyFont="1" applyFill="1" applyBorder="1" applyAlignment="1" applyProtection="1">
      <alignment horizontal="right" vertical="center" shrinkToFit="1"/>
      <protection locked="0"/>
    </xf>
    <xf numFmtId="186" fontId="100" fillId="35" borderId="0" xfId="0" applyNumberFormat="1" applyFont="1" applyFill="1" applyBorder="1" applyAlignment="1">
      <alignment horizontal="right" vertical="center" shrinkToFit="1"/>
    </xf>
    <xf numFmtId="49" fontId="110" fillId="35" borderId="131" xfId="0" applyNumberFormat="1" applyFont="1" applyFill="1" applyBorder="1" applyAlignment="1" applyProtection="1">
      <alignment horizontal="center" vertical="center" shrinkToFit="1"/>
      <protection locked="0"/>
    </xf>
    <xf numFmtId="49" fontId="110" fillId="35" borderId="132" xfId="0" applyNumberFormat="1" applyFont="1" applyFill="1" applyBorder="1" applyAlignment="1" applyProtection="1">
      <alignment horizontal="center" vertical="center" shrinkToFit="1"/>
      <protection locked="0"/>
    </xf>
    <xf numFmtId="0" fontId="99" fillId="35" borderId="143" xfId="0" applyFont="1" applyFill="1" applyBorder="1" applyAlignment="1">
      <alignment horizontal="left" vertical="center" shrinkToFit="1"/>
    </xf>
    <xf numFmtId="0" fontId="99" fillId="35" borderId="144" xfId="0" applyFont="1" applyFill="1" applyBorder="1" applyAlignment="1">
      <alignment horizontal="left" vertical="center" shrinkToFit="1"/>
    </xf>
    <xf numFmtId="0" fontId="99" fillId="35" borderId="145" xfId="0" applyFont="1" applyFill="1" applyBorder="1" applyAlignment="1">
      <alignment horizontal="center" vertical="center" shrinkToFit="1"/>
    </xf>
    <xf numFmtId="0" fontId="99" fillId="35" borderId="52" xfId="0" applyFont="1" applyFill="1" applyBorder="1" applyAlignment="1">
      <alignment horizontal="center" vertical="center" shrinkToFit="1"/>
    </xf>
    <xf numFmtId="0" fontId="99" fillId="35" borderId="146" xfId="0" applyFont="1" applyFill="1" applyBorder="1" applyAlignment="1">
      <alignment horizontal="center" vertical="center" shrinkToFit="1"/>
    </xf>
    <xf numFmtId="0" fontId="99" fillId="13" borderId="147" xfId="0" applyFont="1" applyFill="1" applyBorder="1" applyAlignment="1" applyProtection="1">
      <alignment horizontal="left" vertical="top" wrapText="1" shrinkToFit="1"/>
      <protection locked="0"/>
    </xf>
    <xf numFmtId="0" fontId="99" fillId="13" borderId="148" xfId="0" applyFont="1" applyFill="1" applyBorder="1" applyAlignment="1" applyProtection="1">
      <alignment horizontal="left" vertical="top" wrapText="1" shrinkToFit="1"/>
      <protection locked="0"/>
    </xf>
    <xf numFmtId="187" fontId="104" fillId="13" borderId="149" xfId="0" applyNumberFormat="1" applyFont="1" applyFill="1" applyBorder="1" applyAlignment="1" applyProtection="1">
      <alignment horizontal="center" vertical="center"/>
      <protection locked="0"/>
    </xf>
    <xf numFmtId="187" fontId="104" fillId="13" borderId="25" xfId="0" applyNumberFormat="1" applyFont="1" applyFill="1" applyBorder="1" applyAlignment="1" applyProtection="1">
      <alignment horizontal="center" vertical="center"/>
      <protection locked="0"/>
    </xf>
    <xf numFmtId="187" fontId="104" fillId="13" borderId="150" xfId="0" applyNumberFormat="1" applyFont="1" applyFill="1" applyBorder="1" applyAlignment="1" applyProtection="1">
      <alignment horizontal="center" vertical="center"/>
      <protection locked="0"/>
    </xf>
    <xf numFmtId="0" fontId="112" fillId="35" borderId="0" xfId="0" applyFont="1" applyFill="1" applyAlignment="1">
      <alignment horizontal="center" vertical="center" shrinkToFit="1"/>
    </xf>
    <xf numFmtId="0" fontId="107" fillId="35" borderId="135" xfId="0" applyFont="1" applyFill="1" applyBorder="1" applyAlignment="1">
      <alignment horizontal="center" vertical="center" wrapText="1"/>
    </xf>
    <xf numFmtId="0" fontId="107" fillId="35" borderId="131" xfId="0" applyFont="1" applyFill="1" applyBorder="1" applyAlignment="1">
      <alignment horizontal="center" vertical="center"/>
    </xf>
    <xf numFmtId="0" fontId="107" fillId="35" borderId="136" xfId="0" applyFont="1" applyFill="1" applyBorder="1" applyAlignment="1">
      <alignment horizontal="center" vertical="center"/>
    </xf>
    <xf numFmtId="0" fontId="98" fillId="35" borderId="151" xfId="0" applyFont="1" applyFill="1" applyBorder="1" applyAlignment="1">
      <alignment horizontal="center" vertical="center" wrapText="1" shrinkToFit="1"/>
    </xf>
    <xf numFmtId="0" fontId="98" fillId="35" borderId="152" xfId="0" applyFont="1" applyFill="1" applyBorder="1" applyAlignment="1">
      <alignment horizontal="center" vertical="center" shrinkToFit="1"/>
    </xf>
    <xf numFmtId="0" fontId="98" fillId="35" borderId="153" xfId="0" applyFont="1" applyFill="1" applyBorder="1" applyAlignment="1">
      <alignment horizontal="center" vertical="center" shrinkToFit="1"/>
    </xf>
    <xf numFmtId="0" fontId="98" fillId="35" borderId="154" xfId="0" applyFont="1" applyFill="1" applyBorder="1" applyAlignment="1">
      <alignment horizontal="center" vertical="center" shrinkToFit="1"/>
    </xf>
    <xf numFmtId="0" fontId="98" fillId="35" borderId="10" xfId="0" applyFont="1" applyFill="1" applyBorder="1" applyAlignment="1">
      <alignment horizontal="center" vertical="center" shrinkToFit="1"/>
    </xf>
    <xf numFmtId="0" fontId="98" fillId="35" borderId="155" xfId="0" applyFont="1" applyFill="1" applyBorder="1" applyAlignment="1">
      <alignment horizontal="center" vertical="center" shrinkToFit="1"/>
    </xf>
    <xf numFmtId="0" fontId="98" fillId="35" borderId="156" xfId="0" applyFont="1" applyFill="1" applyBorder="1" applyAlignment="1">
      <alignment horizontal="center" vertical="center" shrinkToFit="1"/>
    </xf>
    <xf numFmtId="0" fontId="98" fillId="35" borderId="157" xfId="0" applyFont="1" applyFill="1" applyBorder="1" applyAlignment="1">
      <alignment horizontal="center" vertical="center" shrinkToFit="1"/>
    </xf>
    <xf numFmtId="0" fontId="98" fillId="35" borderId="158" xfId="0" applyFont="1" applyFill="1" applyBorder="1" applyAlignment="1">
      <alignment horizontal="center" vertical="center" shrinkToFit="1"/>
    </xf>
    <xf numFmtId="0" fontId="107" fillId="35" borderId="159" xfId="0" applyFont="1" applyFill="1" applyBorder="1" applyAlignment="1">
      <alignment horizontal="center" vertical="center" shrinkToFit="1"/>
    </xf>
    <xf numFmtId="0" fontId="107" fillId="35" borderId="160" xfId="0" applyFont="1" applyFill="1" applyBorder="1" applyAlignment="1">
      <alignment horizontal="center" vertical="center" shrinkToFit="1"/>
    </xf>
    <xf numFmtId="0" fontId="98" fillId="0" borderId="141" xfId="0" applyFont="1" applyBorder="1" applyAlignment="1">
      <alignment horizontal="right" vertical="center" shrinkToFit="1"/>
    </xf>
    <xf numFmtId="0" fontId="98" fillId="0" borderId="142" xfId="0" applyFont="1" applyBorder="1" applyAlignment="1">
      <alignment horizontal="right" vertical="center" shrinkToFit="1"/>
    </xf>
    <xf numFmtId="187" fontId="104" fillId="13" borderId="161" xfId="0" applyNumberFormat="1" applyFont="1" applyFill="1" applyBorder="1" applyAlignment="1" applyProtection="1">
      <alignment horizontal="center" vertical="center"/>
      <protection locked="0"/>
    </xf>
    <xf numFmtId="187" fontId="104" fillId="13" borderId="63" xfId="0" applyNumberFormat="1" applyFont="1" applyFill="1" applyBorder="1" applyAlignment="1" applyProtection="1">
      <alignment horizontal="center" vertical="center"/>
      <protection locked="0"/>
    </xf>
    <xf numFmtId="187" fontId="104" fillId="13" borderId="162" xfId="0" applyNumberFormat="1" applyFont="1" applyFill="1" applyBorder="1" applyAlignment="1" applyProtection="1">
      <alignment horizontal="center" vertical="center"/>
      <protection locked="0"/>
    </xf>
    <xf numFmtId="0" fontId="97" fillId="35" borderId="0" xfId="0" applyFont="1" applyFill="1" applyAlignment="1">
      <alignment horizontal="center" vertical="center"/>
    </xf>
    <xf numFmtId="0" fontId="97" fillId="35" borderId="61" xfId="0" applyFont="1" applyFill="1" applyBorder="1" applyAlignment="1">
      <alignment horizontal="left" shrinkToFit="1"/>
    </xf>
    <xf numFmtId="0" fontId="99" fillId="35" borderId="163" xfId="0" applyFont="1" applyFill="1" applyBorder="1" applyAlignment="1">
      <alignment horizontal="center" vertical="center" shrinkToFit="1"/>
    </xf>
    <xf numFmtId="0" fontId="99" fillId="35" borderId="164" xfId="0" applyFont="1" applyFill="1" applyBorder="1" applyAlignment="1">
      <alignment horizontal="center" vertical="center" shrinkToFit="1"/>
    </xf>
    <xf numFmtId="0" fontId="99" fillId="35" borderId="165" xfId="0" applyFont="1" applyFill="1" applyBorder="1" applyAlignment="1">
      <alignment horizontal="center" vertical="center" shrinkToFit="1"/>
    </xf>
    <xf numFmtId="0" fontId="99" fillId="35" borderId="166" xfId="0" applyFont="1" applyFill="1" applyBorder="1" applyAlignment="1">
      <alignment horizontal="center" vertical="center" shrinkToFit="1"/>
    </xf>
    <xf numFmtId="0" fontId="99" fillId="35" borderId="166" xfId="0" applyFont="1" applyFill="1" applyBorder="1" applyAlignment="1">
      <alignment horizontal="left" vertical="center" shrinkToFit="1"/>
    </xf>
    <xf numFmtId="0" fontId="99" fillId="35" borderId="167" xfId="0" applyFont="1" applyFill="1" applyBorder="1" applyAlignment="1">
      <alignment horizontal="left" vertical="center" shrinkToFit="1"/>
    </xf>
    <xf numFmtId="0" fontId="99" fillId="13" borderId="58" xfId="0" applyFont="1" applyFill="1" applyBorder="1" applyAlignment="1" applyProtection="1">
      <alignment horizontal="left" vertical="center" shrinkToFit="1"/>
      <protection locked="0"/>
    </xf>
    <xf numFmtId="0" fontId="100" fillId="35" borderId="0" xfId="0" applyFont="1" applyFill="1" applyBorder="1" applyAlignment="1">
      <alignment horizontal="center" vertical="center" shrinkToFit="1"/>
    </xf>
    <xf numFmtId="0" fontId="100" fillId="35" borderId="113" xfId="0" applyFont="1" applyFill="1" applyBorder="1" applyAlignment="1">
      <alignment horizontal="center" vertical="center" shrinkToFit="1"/>
    </xf>
    <xf numFmtId="0" fontId="100" fillId="35" borderId="168" xfId="0" applyFont="1" applyFill="1" applyBorder="1" applyAlignment="1">
      <alignment horizontal="center" vertical="center" shrinkToFit="1"/>
    </xf>
    <xf numFmtId="0" fontId="100" fillId="35" borderId="49" xfId="0" applyFont="1" applyFill="1" applyBorder="1" applyAlignment="1">
      <alignment horizontal="center" vertical="center" shrinkToFit="1"/>
    </xf>
    <xf numFmtId="0" fontId="100" fillId="35" borderId="169" xfId="0" applyFont="1" applyFill="1" applyBorder="1" applyAlignment="1">
      <alignment horizontal="center" vertical="center" shrinkToFit="1"/>
    </xf>
    <xf numFmtId="0" fontId="100" fillId="35" borderId="170" xfId="0" applyFont="1" applyFill="1" applyBorder="1" applyAlignment="1">
      <alignment horizontal="center" vertical="center" shrinkToFit="1"/>
    </xf>
    <xf numFmtId="186" fontId="100" fillId="35" borderId="169" xfId="0" applyNumberFormat="1" applyFont="1" applyFill="1" applyBorder="1" applyAlignment="1" applyProtection="1">
      <alignment horizontal="right" vertical="center" shrinkToFit="1"/>
      <protection hidden="1"/>
    </xf>
    <xf numFmtId="186" fontId="100" fillId="35" borderId="170" xfId="0" applyNumberFormat="1" applyFont="1" applyFill="1" applyBorder="1" applyAlignment="1" applyProtection="1">
      <alignment horizontal="right" vertical="center" shrinkToFit="1"/>
      <protection hidden="1"/>
    </xf>
    <xf numFmtId="0" fontId="100" fillId="35" borderId="169" xfId="0" applyFont="1" applyFill="1" applyBorder="1" applyAlignment="1" applyProtection="1">
      <alignment horizontal="center" vertical="center" shrinkToFit="1"/>
      <protection hidden="1"/>
    </xf>
    <xf numFmtId="0" fontId="100" fillId="35" borderId="171" xfId="0" applyFont="1" applyFill="1" applyBorder="1" applyAlignment="1" applyProtection="1">
      <alignment horizontal="center" vertical="center" shrinkToFit="1"/>
      <protection hidden="1"/>
    </xf>
    <xf numFmtId="0" fontId="100" fillId="35" borderId="172" xfId="0" applyFont="1" applyFill="1" applyBorder="1" applyAlignment="1">
      <alignment horizontal="center" vertical="center" shrinkToFit="1"/>
    </xf>
    <xf numFmtId="0" fontId="100" fillId="35" borderId="51" xfId="0" applyFont="1" applyFill="1" applyBorder="1" applyAlignment="1">
      <alignment horizontal="center" vertical="center" shrinkToFit="1"/>
    </xf>
    <xf numFmtId="0" fontId="100" fillId="35" borderId="173" xfId="0" applyFont="1" applyFill="1" applyBorder="1" applyAlignment="1">
      <alignment horizontal="center" vertical="center" shrinkToFit="1"/>
    </xf>
    <xf numFmtId="0" fontId="100" fillId="35" borderId="174" xfId="0" applyFont="1" applyFill="1" applyBorder="1" applyAlignment="1">
      <alignment horizontal="center" vertical="center" shrinkToFit="1"/>
    </xf>
    <xf numFmtId="186" fontId="100" fillId="35" borderId="173" xfId="0" applyNumberFormat="1" applyFont="1" applyFill="1" applyBorder="1" applyAlignment="1" applyProtection="1">
      <alignment horizontal="right" vertical="center" shrinkToFit="1"/>
      <protection hidden="1"/>
    </xf>
    <xf numFmtId="186" fontId="100" fillId="35" borderId="174" xfId="0" applyNumberFormat="1" applyFont="1" applyFill="1" applyBorder="1" applyAlignment="1" applyProtection="1">
      <alignment horizontal="right" vertical="center" shrinkToFit="1"/>
      <protection hidden="1"/>
    </xf>
    <xf numFmtId="0" fontId="100" fillId="35" borderId="173" xfId="0" applyFont="1" applyFill="1" applyBorder="1" applyAlignment="1" applyProtection="1">
      <alignment horizontal="center" vertical="center" shrinkToFit="1"/>
      <protection hidden="1"/>
    </xf>
    <xf numFmtId="0" fontId="100" fillId="35" borderId="175" xfId="0" applyFont="1" applyFill="1" applyBorder="1" applyAlignment="1" applyProtection="1">
      <alignment horizontal="center" vertical="center" shrinkToFit="1"/>
      <protection hidden="1"/>
    </xf>
    <xf numFmtId="0" fontId="109" fillId="35" borderId="176" xfId="0" applyFont="1" applyFill="1" applyBorder="1" applyAlignment="1">
      <alignment horizontal="center" vertical="center" shrinkToFit="1"/>
    </xf>
    <xf numFmtId="0" fontId="109" fillId="35" borderId="24" xfId="0" applyFont="1" applyFill="1" applyBorder="1" applyAlignment="1">
      <alignment horizontal="center" vertical="center" shrinkToFit="1"/>
    </xf>
    <xf numFmtId="0" fontId="109" fillId="35" borderId="177" xfId="0" applyFont="1" applyFill="1" applyBorder="1" applyAlignment="1">
      <alignment horizontal="center" vertical="center" shrinkToFit="1"/>
    </xf>
    <xf numFmtId="0" fontId="99" fillId="13" borderId="61" xfId="0" applyFont="1" applyFill="1" applyBorder="1" applyAlignment="1" applyProtection="1">
      <alignment horizontal="center" vertical="center" shrinkToFit="1"/>
      <protection locked="0"/>
    </xf>
    <xf numFmtId="0" fontId="99" fillId="35" borderId="61" xfId="0" applyFont="1" applyFill="1" applyBorder="1" applyAlignment="1" applyProtection="1">
      <alignment horizontal="center" vertical="center" shrinkToFit="1"/>
      <protection/>
    </xf>
    <xf numFmtId="0" fontId="99" fillId="35" borderId="111" xfId="0" applyFont="1" applyFill="1" applyBorder="1" applyAlignment="1" applyProtection="1">
      <alignment horizontal="right" vertical="center" shrinkToFit="1"/>
      <protection/>
    </xf>
    <xf numFmtId="0" fontId="99" fillId="35" borderId="44" xfId="0" applyFont="1" applyFill="1" applyBorder="1" applyAlignment="1" applyProtection="1">
      <alignment horizontal="right" vertical="center" shrinkToFit="1"/>
      <protection/>
    </xf>
    <xf numFmtId="0" fontId="99" fillId="35" borderId="44" xfId="0" applyFont="1" applyFill="1" applyBorder="1" applyAlignment="1" applyProtection="1">
      <alignment horizontal="center" vertical="center" shrinkToFit="1"/>
      <protection locked="0"/>
    </xf>
    <xf numFmtId="0" fontId="99" fillId="13" borderId="25" xfId="0" applyFont="1" applyFill="1" applyBorder="1" applyAlignment="1" applyProtection="1">
      <alignment horizontal="left"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35">
    <dxf>
      <font>
        <color rgb="FFF7FFFF"/>
      </font>
      <fill>
        <patternFill>
          <bgColor rgb="FFF7FFFF"/>
        </patternFill>
      </fill>
    </dxf>
    <dxf>
      <fill>
        <patternFill>
          <bgColor theme="9" tint="0.5999600291252136"/>
        </patternFill>
      </fill>
    </dxf>
    <dxf>
      <fill>
        <patternFill>
          <bgColor theme="9" tint="0.5999600291252136"/>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ont>
        <strike val="0"/>
        <color theme="0"/>
      </font>
    </dxf>
    <dxf>
      <fill>
        <patternFill>
          <bgColor indexed="53"/>
        </patternFill>
      </fill>
    </dxf>
    <dxf>
      <fill>
        <patternFill>
          <bgColor theme="6" tint="0.7999799847602844"/>
        </patternFill>
      </fill>
    </dxf>
    <dxf>
      <fill>
        <patternFill>
          <bgColor theme="6" tint="0.7999799847602844"/>
        </patternFill>
      </fill>
    </dxf>
    <dxf>
      <font>
        <strike val="0"/>
        <color theme="0"/>
      </font>
    </dxf>
    <dxf>
      <fill>
        <patternFill>
          <bgColor theme="9"/>
        </patternFill>
      </fill>
    </dxf>
    <dxf>
      <fill>
        <patternFill>
          <bgColor theme="9"/>
        </patternFill>
      </fill>
    </dxf>
    <dxf>
      <fill>
        <patternFill>
          <bgColor theme="6" tint="0.7999799847602844"/>
        </patternFill>
      </fill>
    </dxf>
    <dxf>
      <font>
        <strike val="0"/>
        <color theme="0"/>
      </font>
    </dxf>
    <dxf>
      <fill>
        <patternFill>
          <bgColor theme="6" tint="0.7999799847602844"/>
        </patternFill>
      </fill>
    </dxf>
    <dxf>
      <fill>
        <patternFill>
          <bgColor theme="6" tint="0.7999799847602844"/>
        </patternFill>
      </fill>
    </dxf>
    <dxf>
      <font>
        <b/>
        <i/>
        <strike/>
        <color rgb="FFFF0000"/>
      </font>
      <fill>
        <patternFill>
          <bgColor theme="0" tint="-0.24993999302387238"/>
        </patternFill>
      </fill>
    </dxf>
    <dxf>
      <font>
        <b/>
        <i/>
        <strike/>
        <color rgb="FFFF0000"/>
      </font>
      <fill>
        <patternFill>
          <bgColor theme="0" tint="-0.24993999302387238"/>
        </patternFill>
      </fill>
    </dxf>
    <dxf>
      <font>
        <b/>
        <i/>
        <strike/>
        <color indexed="10"/>
      </font>
      <fill>
        <patternFill patternType="solid">
          <bgColor indexed="22"/>
        </patternFill>
      </fill>
    </dxf>
    <dxf>
      <font>
        <color auto="1"/>
      </font>
      <fill>
        <patternFill>
          <bgColor indexed="2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indexed="18"/>
        </patternFill>
      </fill>
    </dxf>
    <dxf>
      <fill>
        <patternFill>
          <bgColor indexed="26"/>
        </patternFill>
      </fill>
    </dxf>
    <dxf>
      <font>
        <b/>
        <i/>
        <strike/>
        <color indexed="10"/>
      </font>
      <fill>
        <patternFill patternType="solid">
          <bgColor indexed="22"/>
        </patternFill>
      </fill>
    </dxf>
    <dxf>
      <font>
        <b/>
        <i/>
        <strike/>
        <color rgb="FFFF0000"/>
      </font>
      <fill>
        <patternFill patternType="solid">
          <bgColor rgb="FFC0C0C0"/>
        </patternFill>
      </fill>
      <border/>
    </dxf>
    <dxf>
      <font>
        <b/>
        <i/>
        <strike/>
        <color rgb="FFFF0000"/>
      </font>
      <fill>
        <patternFill>
          <bgColor theme="0" tint="-0.24993999302387238"/>
        </patternFill>
      </fill>
      <border/>
    </dxf>
    <dxf>
      <font>
        <strike val="0"/>
        <color theme="0"/>
      </font>
      <border/>
    </dxf>
    <dxf>
      <font>
        <color rgb="FFF7FFFF"/>
      </font>
      <fill>
        <patternFill>
          <bgColor rgb="FFF7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276225</xdr:colOff>
      <xdr:row>2</xdr:row>
      <xdr:rowOff>133350</xdr:rowOff>
    </xdr:to>
    <xdr:pic>
      <xdr:nvPicPr>
        <xdr:cNvPr id="1" name="図 1"/>
        <xdr:cNvPicPr preferRelativeResize="1">
          <a:picLocks noChangeAspect="1"/>
        </xdr:cNvPicPr>
      </xdr:nvPicPr>
      <xdr:blipFill>
        <a:blip r:embed="rId1"/>
        <a:stretch>
          <a:fillRect/>
        </a:stretch>
      </xdr:blipFill>
      <xdr:spPr>
        <a:xfrm>
          <a:off x="0" y="0"/>
          <a:ext cx="11811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154"/>
  <sheetViews>
    <sheetView showGridLines="0" showRowColHeaders="0" view="pageBreakPreview" zoomScale="85" zoomScaleSheetLayoutView="85" workbookViewId="0" topLeftCell="A61">
      <selection activeCell="A146" sqref="A146"/>
    </sheetView>
  </sheetViews>
  <sheetFormatPr defaultColWidth="9.00390625" defaultRowHeight="13.5"/>
  <cols>
    <col min="1" max="1" width="3.00390625" style="0" customWidth="1"/>
    <col min="3" max="3" width="7.75390625" style="0" bestFit="1" customWidth="1"/>
    <col min="4" max="14" width="6.875" style="0" customWidth="1"/>
    <col min="15" max="15" width="6.00390625" style="0" hidden="1" customWidth="1"/>
    <col min="16" max="16" width="9.75390625" style="0" hidden="1" customWidth="1"/>
    <col min="17" max="17" width="2.875" style="0" hidden="1" customWidth="1"/>
    <col min="18" max="26" width="6.25390625" style="0" hidden="1" customWidth="1"/>
    <col min="27" max="29" width="6.25390625" style="0" customWidth="1"/>
    <col min="30" max="30" width="6.50390625" style="0" bestFit="1" customWidth="1"/>
  </cols>
  <sheetData>
    <row r="1" spans="1:14" ht="13.5">
      <c r="A1" s="206"/>
      <c r="B1" s="206"/>
      <c r="C1" s="206"/>
      <c r="D1" s="206"/>
      <c r="E1" s="206"/>
      <c r="F1" s="206"/>
      <c r="G1" s="206"/>
      <c r="H1" s="206"/>
      <c r="I1" s="206"/>
      <c r="J1" s="206"/>
      <c r="K1" s="206"/>
      <c r="L1" s="206"/>
      <c r="M1" s="206"/>
      <c r="N1" s="206"/>
    </row>
    <row r="2" spans="1:14" s="3" customFormat="1" ht="14.25">
      <c r="A2" s="216">
        <v>42450</v>
      </c>
      <c r="B2" s="216"/>
      <c r="C2" s="216"/>
      <c r="D2" s="216"/>
      <c r="E2" s="216"/>
      <c r="F2" s="216"/>
      <c r="G2" s="216"/>
      <c r="H2" s="216"/>
      <c r="I2" s="216"/>
      <c r="J2" s="216"/>
      <c r="K2" s="216"/>
      <c r="L2" s="216"/>
      <c r="M2" s="216"/>
      <c r="N2" s="216"/>
    </row>
    <row r="3" spans="1:14" s="3" customFormat="1" ht="14.25">
      <c r="A3" s="217" t="s">
        <v>37</v>
      </c>
      <c r="B3" s="217"/>
      <c r="C3" s="217"/>
      <c r="D3" s="217"/>
      <c r="E3" s="217"/>
      <c r="F3" s="217"/>
      <c r="G3" s="217"/>
      <c r="H3" s="217"/>
      <c r="I3" s="217"/>
      <c r="J3" s="217"/>
      <c r="K3" s="217"/>
      <c r="L3" s="217"/>
      <c r="M3" s="217"/>
      <c r="N3" s="217"/>
    </row>
    <row r="4" spans="1:14" s="3" customFormat="1" ht="14.25">
      <c r="A4" s="207" t="s">
        <v>69</v>
      </c>
      <c r="B4" s="207"/>
      <c r="C4" s="207"/>
      <c r="D4" s="207"/>
      <c r="E4" s="207"/>
      <c r="F4" s="207"/>
      <c r="G4" s="207"/>
      <c r="H4" s="207"/>
      <c r="I4" s="207"/>
      <c r="J4" s="207"/>
      <c r="K4" s="207"/>
      <c r="L4" s="207"/>
      <c r="M4" s="207"/>
      <c r="N4" s="207"/>
    </row>
    <row r="5" spans="1:14" s="3" customFormat="1" ht="14.25">
      <c r="A5" s="207" t="s">
        <v>97</v>
      </c>
      <c r="B5" s="207"/>
      <c r="C5" s="207"/>
      <c r="D5" s="207"/>
      <c r="E5" s="207"/>
      <c r="F5" s="207"/>
      <c r="G5" s="207"/>
      <c r="H5" s="207"/>
      <c r="I5" s="207"/>
      <c r="J5" s="207"/>
      <c r="K5" s="207"/>
      <c r="L5" s="207"/>
      <c r="M5" s="207"/>
      <c r="N5" s="207"/>
    </row>
    <row r="6" spans="1:14" ht="13.5">
      <c r="A6" s="13"/>
      <c r="B6" s="13"/>
      <c r="C6" s="13"/>
      <c r="D6" s="13"/>
      <c r="E6" s="13"/>
      <c r="F6" s="13"/>
      <c r="G6" s="13"/>
      <c r="H6" s="13"/>
      <c r="I6" s="13"/>
      <c r="J6" s="13"/>
      <c r="K6" s="13"/>
      <c r="L6" s="13"/>
      <c r="M6" s="13"/>
      <c r="N6" s="13"/>
    </row>
    <row r="7" spans="1:14" s="1" customFormat="1" ht="18.75">
      <c r="A7" s="209" t="s">
        <v>177</v>
      </c>
      <c r="B7" s="209"/>
      <c r="C7" s="209"/>
      <c r="D7" s="209"/>
      <c r="E7" s="209"/>
      <c r="F7" s="209"/>
      <c r="G7" s="209"/>
      <c r="H7" s="209"/>
      <c r="I7" s="209"/>
      <c r="J7" s="209"/>
      <c r="K7" s="209"/>
      <c r="L7" s="209"/>
      <c r="M7" s="209"/>
      <c r="N7" s="209"/>
    </row>
    <row r="8" spans="1:14" ht="13.5" customHeight="1">
      <c r="A8" s="13"/>
      <c r="B8" s="13"/>
      <c r="C8" s="13"/>
      <c r="D8" s="13"/>
      <c r="E8" s="13"/>
      <c r="F8" s="13"/>
      <c r="G8" s="13"/>
      <c r="H8" s="13"/>
      <c r="I8" s="13"/>
      <c r="J8" s="13"/>
      <c r="K8" s="13"/>
      <c r="L8" s="13"/>
      <c r="M8" s="13"/>
      <c r="N8" s="13"/>
    </row>
    <row r="9" spans="1:14" ht="13.5" customHeight="1">
      <c r="A9" s="13"/>
      <c r="B9" s="13"/>
      <c r="C9" s="13"/>
      <c r="D9" s="13"/>
      <c r="E9" s="13"/>
      <c r="F9" s="13"/>
      <c r="G9" s="13"/>
      <c r="H9" s="13"/>
      <c r="I9" s="13"/>
      <c r="J9" s="13"/>
      <c r="K9" s="13"/>
      <c r="L9" s="13"/>
      <c r="M9" s="13"/>
      <c r="N9" s="13"/>
    </row>
    <row r="10" spans="1:16" ht="51.75">
      <c r="A10" s="218" t="s">
        <v>195</v>
      </c>
      <c r="B10" s="218"/>
      <c r="C10" s="218"/>
      <c r="D10" s="218"/>
      <c r="E10" s="218"/>
      <c r="F10" s="218"/>
      <c r="G10" s="218"/>
      <c r="H10" s="218"/>
      <c r="I10" s="218"/>
      <c r="J10" s="218"/>
      <c r="K10" s="218"/>
      <c r="L10" s="218"/>
      <c r="M10" s="218"/>
      <c r="N10" s="218"/>
      <c r="P10" s="5" t="s">
        <v>163</v>
      </c>
    </row>
    <row r="11" spans="1:16" ht="60.75">
      <c r="A11" s="14"/>
      <c r="B11" s="15" t="s">
        <v>38</v>
      </c>
      <c r="C11" s="218" t="s">
        <v>209</v>
      </c>
      <c r="D11" s="218"/>
      <c r="E11" s="218"/>
      <c r="F11" s="218"/>
      <c r="G11" s="218"/>
      <c r="H11" s="218"/>
      <c r="I11" s="218"/>
      <c r="J11" s="218"/>
      <c r="K11" s="218"/>
      <c r="L11" s="218"/>
      <c r="M11" s="218"/>
      <c r="N11" s="218"/>
      <c r="P11" s="5" t="s">
        <v>150</v>
      </c>
    </row>
    <row r="12" spans="1:16" ht="51.75">
      <c r="A12" s="14"/>
      <c r="B12" s="15" t="s">
        <v>41</v>
      </c>
      <c r="C12" s="218" t="s">
        <v>151</v>
      </c>
      <c r="D12" s="218"/>
      <c r="E12" s="218"/>
      <c r="F12" s="218"/>
      <c r="G12" s="218"/>
      <c r="H12" s="218"/>
      <c r="I12" s="218"/>
      <c r="J12" s="218"/>
      <c r="K12" s="218"/>
      <c r="L12" s="218"/>
      <c r="M12" s="218"/>
      <c r="N12" s="218"/>
      <c r="P12" s="5" t="s">
        <v>130</v>
      </c>
    </row>
    <row r="13" spans="1:16" ht="132">
      <c r="A13" s="26"/>
      <c r="B13" s="4" t="s">
        <v>127</v>
      </c>
      <c r="C13" s="208" t="s">
        <v>194</v>
      </c>
      <c r="D13" s="208"/>
      <c r="E13" s="208"/>
      <c r="F13" s="208"/>
      <c r="G13" s="208"/>
      <c r="H13" s="208"/>
      <c r="I13" s="208"/>
      <c r="J13" s="208"/>
      <c r="K13" s="208"/>
      <c r="L13" s="208"/>
      <c r="M13" s="208"/>
      <c r="N13" s="208"/>
      <c r="P13" s="5" t="s">
        <v>168</v>
      </c>
    </row>
    <row r="14" spans="1:16" ht="17.25">
      <c r="A14" s="26"/>
      <c r="B14" s="4" t="s">
        <v>128</v>
      </c>
      <c r="C14" s="208" t="s">
        <v>152</v>
      </c>
      <c r="D14" s="208"/>
      <c r="E14" s="208"/>
      <c r="F14" s="208"/>
      <c r="G14" s="208"/>
      <c r="H14" s="208"/>
      <c r="I14" s="208"/>
      <c r="J14" s="208"/>
      <c r="K14" s="208"/>
      <c r="L14" s="208"/>
      <c r="M14" s="208"/>
      <c r="N14" s="208"/>
      <c r="P14" s="79" t="s">
        <v>34</v>
      </c>
    </row>
    <row r="15" spans="1:16" ht="45.75">
      <c r="A15" s="245" t="s">
        <v>178</v>
      </c>
      <c r="B15" s="246"/>
      <c r="C15" s="246"/>
      <c r="D15" s="246"/>
      <c r="E15" s="246"/>
      <c r="F15" s="246"/>
      <c r="G15" s="246"/>
      <c r="H15" s="246"/>
      <c r="I15" s="246"/>
      <c r="J15" s="246"/>
      <c r="K15" s="246"/>
      <c r="L15" s="246"/>
      <c r="M15" s="246"/>
      <c r="N15" s="247"/>
      <c r="P15" s="5" t="s">
        <v>133</v>
      </c>
    </row>
    <row r="16" spans="1:16" ht="34.5">
      <c r="A16" s="77"/>
      <c r="B16" s="78"/>
      <c r="C16" s="248" t="s">
        <v>162</v>
      </c>
      <c r="D16" s="249"/>
      <c r="E16" s="249"/>
      <c r="F16" s="249"/>
      <c r="G16" s="249"/>
      <c r="H16" s="249"/>
      <c r="I16" s="249"/>
      <c r="J16" s="249"/>
      <c r="K16" s="249"/>
      <c r="L16" s="249"/>
      <c r="M16" s="249"/>
      <c r="N16" s="249"/>
      <c r="P16" s="33" t="s">
        <v>147</v>
      </c>
    </row>
    <row r="17" spans="1:16" ht="57" customHeight="1">
      <c r="A17" s="211" t="s">
        <v>210</v>
      </c>
      <c r="B17" s="212"/>
      <c r="C17" s="212"/>
      <c r="D17" s="212"/>
      <c r="E17" s="212"/>
      <c r="F17" s="212"/>
      <c r="G17" s="212"/>
      <c r="H17" s="212"/>
      <c r="I17" s="212"/>
      <c r="J17" s="212"/>
      <c r="K17" s="212"/>
      <c r="L17" s="212"/>
      <c r="M17" s="212"/>
      <c r="N17" s="213"/>
      <c r="P17" s="5" t="s">
        <v>40</v>
      </c>
    </row>
    <row r="18" spans="1:16" ht="14.25">
      <c r="A18" s="241" t="s">
        <v>153</v>
      </c>
      <c r="B18" s="241"/>
      <c r="C18" s="241"/>
      <c r="D18" s="241"/>
      <c r="E18" s="241"/>
      <c r="F18" s="241"/>
      <c r="G18" s="241"/>
      <c r="H18" s="241"/>
      <c r="I18" s="241"/>
      <c r="J18" s="241"/>
      <c r="K18" s="241"/>
      <c r="L18" s="241"/>
      <c r="M18" s="241"/>
      <c r="N18" s="241"/>
      <c r="P18" s="5"/>
    </row>
    <row r="19" spans="1:16" ht="8.25" customHeight="1">
      <c r="A19" s="16"/>
      <c r="B19" s="16"/>
      <c r="C19" s="16"/>
      <c r="D19" s="16"/>
      <c r="E19" s="16"/>
      <c r="F19" s="16"/>
      <c r="G19" s="16"/>
      <c r="H19" s="16"/>
      <c r="I19" s="16"/>
      <c r="J19" s="16"/>
      <c r="K19" s="16"/>
      <c r="L19" s="16"/>
      <c r="M19" s="16"/>
      <c r="N19" s="16"/>
      <c r="O19" s="2"/>
      <c r="P19" s="2"/>
    </row>
    <row r="20" spans="1:16" ht="21">
      <c r="A20" s="256" t="s">
        <v>36</v>
      </c>
      <c r="B20" s="256"/>
      <c r="C20" s="256"/>
      <c r="D20" s="256"/>
      <c r="E20" s="256"/>
      <c r="F20" s="256"/>
      <c r="G20" s="256"/>
      <c r="H20" s="256"/>
      <c r="I20" s="256"/>
      <c r="J20" s="256"/>
      <c r="K20" s="256"/>
      <c r="L20" s="256"/>
      <c r="M20" s="256"/>
      <c r="N20" s="256"/>
      <c r="O20" s="2"/>
      <c r="P20" s="2"/>
    </row>
    <row r="21" spans="1:16" ht="6.75" customHeight="1">
      <c r="A21" s="16"/>
      <c r="B21" s="16"/>
      <c r="C21" s="16"/>
      <c r="D21" s="16"/>
      <c r="E21" s="16"/>
      <c r="F21" s="16"/>
      <c r="G21" s="16"/>
      <c r="H21" s="16"/>
      <c r="I21" s="16"/>
      <c r="J21" s="16"/>
      <c r="K21" s="16"/>
      <c r="L21" s="16"/>
      <c r="M21" s="16"/>
      <c r="N21" s="16"/>
      <c r="O21" s="2"/>
      <c r="P21" s="2"/>
    </row>
    <row r="22" spans="1:16" ht="15" customHeight="1">
      <c r="A22" s="12" t="s">
        <v>1</v>
      </c>
      <c r="B22" s="12"/>
      <c r="C22" s="17"/>
      <c r="D22" s="253" t="s">
        <v>190</v>
      </c>
      <c r="E22" s="254"/>
      <c r="F22" s="254"/>
      <c r="G22" s="254"/>
      <c r="H22" s="254"/>
      <c r="I22" s="254"/>
      <c r="J22" s="254"/>
      <c r="K22" s="254"/>
      <c r="L22" s="254"/>
      <c r="M22" s="254"/>
      <c r="N22" s="254"/>
      <c r="O22" s="3"/>
      <c r="P22" s="3"/>
    </row>
    <row r="23" spans="1:27" ht="28.5">
      <c r="A23" s="18"/>
      <c r="B23" s="18"/>
      <c r="C23" s="263" t="s">
        <v>154</v>
      </c>
      <c r="D23" s="263"/>
      <c r="E23" s="263"/>
      <c r="F23" s="263"/>
      <c r="G23" s="263"/>
      <c r="H23" s="263"/>
      <c r="I23" s="263"/>
      <c r="J23" s="263"/>
      <c r="K23" s="263"/>
      <c r="L23" s="263"/>
      <c r="M23" s="263"/>
      <c r="N23" s="263"/>
      <c r="O23" s="3"/>
      <c r="P23" s="5" t="s">
        <v>149</v>
      </c>
      <c r="AA23" s="30"/>
    </row>
    <row r="24" spans="1:16" ht="71.25">
      <c r="A24" s="19" t="s">
        <v>0</v>
      </c>
      <c r="B24" s="19"/>
      <c r="C24" s="17"/>
      <c r="D24" s="255" t="s">
        <v>165</v>
      </c>
      <c r="E24" s="255"/>
      <c r="F24" s="255"/>
      <c r="G24" s="255"/>
      <c r="H24" s="255"/>
      <c r="I24" s="255"/>
      <c r="J24" s="255"/>
      <c r="K24" s="255"/>
      <c r="L24" s="255"/>
      <c r="M24" s="255"/>
      <c r="N24" s="255"/>
      <c r="O24" s="3"/>
      <c r="P24" s="5" t="s">
        <v>132</v>
      </c>
    </row>
    <row r="25" spans="1:16" ht="48.75" thickBot="1">
      <c r="A25" s="18"/>
      <c r="B25" s="18"/>
      <c r="C25" s="261" t="s">
        <v>164</v>
      </c>
      <c r="D25" s="261"/>
      <c r="E25" s="261"/>
      <c r="F25" s="261"/>
      <c r="G25" s="261"/>
      <c r="H25" s="261"/>
      <c r="I25" s="261"/>
      <c r="J25" s="261"/>
      <c r="K25" s="261"/>
      <c r="L25" s="261"/>
      <c r="M25" s="261"/>
      <c r="N25" s="261"/>
      <c r="O25" s="3"/>
      <c r="P25" s="5" t="s">
        <v>148</v>
      </c>
    </row>
    <row r="26" spans="1:16" ht="42" thickBot="1" thickTop="1">
      <c r="A26" s="250" t="s">
        <v>155</v>
      </c>
      <c r="B26" s="251"/>
      <c r="C26" s="251"/>
      <c r="D26" s="251"/>
      <c r="E26" s="251"/>
      <c r="F26" s="251"/>
      <c r="G26" s="251"/>
      <c r="H26" s="251"/>
      <c r="I26" s="251"/>
      <c r="J26" s="251"/>
      <c r="K26" s="251"/>
      <c r="L26" s="251"/>
      <c r="M26" s="251"/>
      <c r="N26" s="252"/>
      <c r="O26" s="3"/>
      <c r="P26" s="11" t="s">
        <v>67</v>
      </c>
    </row>
    <row r="27" spans="1:16" ht="15" thickTop="1">
      <c r="A27" s="242" t="s">
        <v>156</v>
      </c>
      <c r="B27" s="242"/>
      <c r="C27" s="242"/>
      <c r="D27" s="242"/>
      <c r="E27" s="242"/>
      <c r="F27" s="242"/>
      <c r="G27" s="242"/>
      <c r="H27" s="242"/>
      <c r="I27" s="242"/>
      <c r="J27" s="242"/>
      <c r="K27" s="242"/>
      <c r="L27" s="242"/>
      <c r="M27" s="242"/>
      <c r="N27" s="242"/>
      <c r="O27" s="3"/>
      <c r="P27" s="31"/>
    </row>
    <row r="28" spans="1:16" ht="14.25">
      <c r="A28" s="214" t="s">
        <v>71</v>
      </c>
      <c r="B28" s="214"/>
      <c r="C28" s="214"/>
      <c r="D28" s="214"/>
      <c r="E28" s="214"/>
      <c r="F28" s="3"/>
      <c r="G28" s="3"/>
      <c r="H28" s="3"/>
      <c r="I28" s="3"/>
      <c r="J28" s="3"/>
      <c r="K28" s="3"/>
      <c r="L28" s="3"/>
      <c r="M28" s="3"/>
      <c r="N28" s="3"/>
      <c r="O28" s="3"/>
      <c r="P28" s="3"/>
    </row>
    <row r="29" spans="1:16" ht="28.5">
      <c r="A29" s="86"/>
      <c r="B29" s="7" t="s">
        <v>72</v>
      </c>
      <c r="C29" s="210" t="s">
        <v>181</v>
      </c>
      <c r="D29" s="210"/>
      <c r="E29" s="210"/>
      <c r="F29" s="210"/>
      <c r="G29" s="210"/>
      <c r="H29" s="210"/>
      <c r="I29" s="210"/>
      <c r="J29" s="210"/>
      <c r="K29" s="210"/>
      <c r="L29" s="210"/>
      <c r="M29" s="210"/>
      <c r="N29" s="210"/>
      <c r="O29" s="3"/>
      <c r="P29" s="5" t="s">
        <v>94</v>
      </c>
    </row>
    <row r="30" spans="1:16" ht="28.5">
      <c r="A30" s="3"/>
      <c r="B30" s="7" t="s">
        <v>72</v>
      </c>
      <c r="C30" s="210" t="s">
        <v>157</v>
      </c>
      <c r="D30" s="210"/>
      <c r="E30" s="210"/>
      <c r="F30" s="210"/>
      <c r="G30" s="210"/>
      <c r="H30" s="210"/>
      <c r="I30" s="210"/>
      <c r="J30" s="210"/>
      <c r="K30" s="210"/>
      <c r="L30" s="210"/>
      <c r="M30" s="210"/>
      <c r="N30" s="210"/>
      <c r="O30" s="3"/>
      <c r="P30" s="5" t="s">
        <v>94</v>
      </c>
    </row>
    <row r="31" spans="1:16" ht="14.25">
      <c r="A31" s="3"/>
      <c r="B31" s="7" t="s">
        <v>72</v>
      </c>
      <c r="C31" s="210" t="s">
        <v>184</v>
      </c>
      <c r="D31" s="210"/>
      <c r="E31" s="210"/>
      <c r="F31" s="210"/>
      <c r="G31" s="210"/>
      <c r="H31" s="210"/>
      <c r="I31" s="210"/>
      <c r="J31" s="210"/>
      <c r="K31" s="210"/>
      <c r="L31" s="210"/>
      <c r="M31" s="210"/>
      <c r="N31" s="210"/>
      <c r="O31" s="3"/>
      <c r="P31" s="5" t="s">
        <v>185</v>
      </c>
    </row>
    <row r="32" spans="1:16" ht="14.25">
      <c r="A32" s="3"/>
      <c r="B32" s="7" t="s">
        <v>72</v>
      </c>
      <c r="C32" s="210" t="s">
        <v>199</v>
      </c>
      <c r="D32" s="210"/>
      <c r="E32" s="210"/>
      <c r="F32" s="210"/>
      <c r="G32" s="210"/>
      <c r="H32" s="210"/>
      <c r="I32" s="210"/>
      <c r="J32" s="210"/>
      <c r="K32" s="210"/>
      <c r="L32" s="210"/>
      <c r="M32" s="210"/>
      <c r="N32" s="210"/>
      <c r="O32" s="3"/>
      <c r="P32" s="5" t="s">
        <v>185</v>
      </c>
    </row>
    <row r="33" spans="1:16" ht="14.25">
      <c r="A33" s="3"/>
      <c r="B33" s="7" t="s">
        <v>72</v>
      </c>
      <c r="C33" s="210" t="s">
        <v>198</v>
      </c>
      <c r="D33" s="210"/>
      <c r="E33" s="210"/>
      <c r="F33" s="210"/>
      <c r="G33" s="210"/>
      <c r="H33" s="210"/>
      <c r="I33" s="210"/>
      <c r="J33" s="210"/>
      <c r="K33" s="210"/>
      <c r="L33" s="210"/>
      <c r="M33" s="210"/>
      <c r="N33" s="210"/>
      <c r="O33" s="3"/>
      <c r="P33" s="5" t="s">
        <v>185</v>
      </c>
    </row>
    <row r="34" spans="1:16" ht="39" customHeight="1">
      <c r="A34" s="3"/>
      <c r="B34" s="7" t="s">
        <v>72</v>
      </c>
      <c r="C34" s="210" t="s">
        <v>167</v>
      </c>
      <c r="D34" s="210"/>
      <c r="E34" s="210"/>
      <c r="F34" s="210"/>
      <c r="G34" s="210"/>
      <c r="H34" s="210"/>
      <c r="I34" s="210"/>
      <c r="J34" s="210"/>
      <c r="K34" s="210"/>
      <c r="L34" s="210"/>
      <c r="M34" s="210"/>
      <c r="N34" s="210"/>
      <c r="O34" s="3"/>
      <c r="P34" s="5" t="s">
        <v>166</v>
      </c>
    </row>
    <row r="35" spans="1:16" s="34" customFormat="1" ht="14.25">
      <c r="A35" s="3" t="s">
        <v>109</v>
      </c>
      <c r="B35" s="3"/>
      <c r="C35" s="3"/>
      <c r="D35" s="3"/>
      <c r="E35" s="3"/>
      <c r="F35" s="3"/>
      <c r="G35" s="3"/>
      <c r="H35" s="3"/>
      <c r="I35" s="3"/>
      <c r="J35" s="3"/>
      <c r="K35" s="3"/>
      <c r="L35" s="3"/>
      <c r="M35" s="3"/>
      <c r="N35" s="3"/>
      <c r="P35" s="3"/>
    </row>
    <row r="36" spans="1:16" s="34" customFormat="1" ht="12" customHeight="1">
      <c r="A36" s="32"/>
      <c r="B36" s="35" t="s">
        <v>38</v>
      </c>
      <c r="C36" s="267" t="s">
        <v>158</v>
      </c>
      <c r="D36" s="267"/>
      <c r="E36" s="267"/>
      <c r="F36" s="267"/>
      <c r="G36" s="267"/>
      <c r="H36" s="267"/>
      <c r="I36" s="267"/>
      <c r="J36" s="267"/>
      <c r="K36" s="267"/>
      <c r="L36" s="267"/>
      <c r="M36" s="267"/>
      <c r="N36" s="267"/>
      <c r="P36" s="33" t="s">
        <v>34</v>
      </c>
    </row>
    <row r="37" spans="1:27" s="34" customFormat="1" ht="12" customHeight="1">
      <c r="A37" s="32"/>
      <c r="B37" s="35" t="s">
        <v>41</v>
      </c>
      <c r="C37" s="215" t="s">
        <v>159</v>
      </c>
      <c r="D37" s="215"/>
      <c r="E37" s="215"/>
      <c r="F37" s="215"/>
      <c r="G37" s="215"/>
      <c r="H37" s="215"/>
      <c r="I37" s="215"/>
      <c r="J37" s="215"/>
      <c r="K37" s="215"/>
      <c r="L37" s="215"/>
      <c r="M37" s="215"/>
      <c r="N37" s="215"/>
      <c r="P37" s="33" t="s">
        <v>34</v>
      </c>
      <c r="AA37" s="60"/>
    </row>
    <row r="38" spans="1:16" ht="28.5" customHeight="1">
      <c r="A38" s="32"/>
      <c r="B38" s="35" t="s">
        <v>42</v>
      </c>
      <c r="C38" s="215" t="s">
        <v>160</v>
      </c>
      <c r="D38" s="215"/>
      <c r="E38" s="215"/>
      <c r="F38" s="215"/>
      <c r="G38" s="215"/>
      <c r="H38" s="215"/>
      <c r="I38" s="215"/>
      <c r="J38" s="215"/>
      <c r="K38" s="215"/>
      <c r="L38" s="215"/>
      <c r="M38" s="215"/>
      <c r="N38" s="215"/>
      <c r="P38" s="5" t="s">
        <v>35</v>
      </c>
    </row>
    <row r="39" spans="1:16" s="34" customFormat="1" ht="14.25">
      <c r="A39" s="3" t="s">
        <v>110</v>
      </c>
      <c r="B39" s="3"/>
      <c r="C39" s="3"/>
      <c r="D39" s="3"/>
      <c r="E39" s="3"/>
      <c r="F39" s="3"/>
      <c r="G39" s="3"/>
      <c r="H39" s="3"/>
      <c r="I39" s="3"/>
      <c r="J39" s="3"/>
      <c r="K39" s="3"/>
      <c r="L39" s="3"/>
      <c r="M39" s="3"/>
      <c r="N39" s="3"/>
      <c r="P39" s="3"/>
    </row>
    <row r="40" spans="1:16" ht="14.25">
      <c r="A40" s="3"/>
      <c r="B40" s="7" t="s">
        <v>72</v>
      </c>
      <c r="C40" s="210" t="s">
        <v>161</v>
      </c>
      <c r="D40" s="210"/>
      <c r="E40" s="210"/>
      <c r="F40" s="210"/>
      <c r="G40" s="210"/>
      <c r="H40" s="210"/>
      <c r="I40" s="210"/>
      <c r="J40" s="210"/>
      <c r="K40" s="210"/>
      <c r="L40" s="210"/>
      <c r="M40" s="210"/>
      <c r="N40" s="210"/>
      <c r="O40" s="3"/>
      <c r="P40" s="5" t="s">
        <v>182</v>
      </c>
    </row>
    <row r="41" spans="1:16" ht="37.5">
      <c r="A41" s="3"/>
      <c r="B41" s="7" t="s">
        <v>72</v>
      </c>
      <c r="C41" s="210" t="s">
        <v>186</v>
      </c>
      <c r="D41" s="210"/>
      <c r="E41" s="210"/>
      <c r="F41" s="210"/>
      <c r="G41" s="210"/>
      <c r="H41" s="210"/>
      <c r="I41" s="210"/>
      <c r="J41" s="210"/>
      <c r="K41" s="210"/>
      <c r="L41" s="210"/>
      <c r="M41" s="210"/>
      <c r="N41" s="210"/>
      <c r="O41" s="3"/>
      <c r="P41" s="5" t="s">
        <v>183</v>
      </c>
    </row>
    <row r="42" spans="1:14" ht="15" thickBot="1">
      <c r="A42" s="217" t="s">
        <v>129</v>
      </c>
      <c r="B42" s="217"/>
      <c r="C42" s="217"/>
      <c r="D42" s="217"/>
      <c r="E42" s="217"/>
      <c r="F42" s="20"/>
      <c r="G42" s="20"/>
      <c r="H42" s="20"/>
      <c r="I42" s="20"/>
      <c r="J42" s="20"/>
      <c r="K42" s="20"/>
      <c r="L42" s="20"/>
      <c r="M42" s="20"/>
      <c r="N42" s="20"/>
    </row>
    <row r="43" spans="1:14" ht="17.25" customHeight="1" thickTop="1">
      <c r="A43" s="20"/>
      <c r="B43" s="219" t="s">
        <v>86</v>
      </c>
      <c r="C43" s="227" t="s">
        <v>18</v>
      </c>
      <c r="D43" s="228"/>
      <c r="E43" s="229"/>
      <c r="F43" s="227" t="s">
        <v>19</v>
      </c>
      <c r="G43" s="228"/>
      <c r="H43" s="229"/>
      <c r="I43" s="227" t="s">
        <v>20</v>
      </c>
      <c r="J43" s="228"/>
      <c r="K43" s="228"/>
      <c r="L43" s="228"/>
      <c r="M43" s="229"/>
      <c r="N43" s="264" t="s">
        <v>202</v>
      </c>
    </row>
    <row r="44" spans="1:14" ht="17.25" customHeight="1">
      <c r="A44" s="20"/>
      <c r="B44" s="220"/>
      <c r="C44" s="38" t="s">
        <v>21</v>
      </c>
      <c r="D44" s="234" t="s">
        <v>22</v>
      </c>
      <c r="E44" s="235"/>
      <c r="F44" s="38" t="s">
        <v>21</v>
      </c>
      <c r="G44" s="234" t="s">
        <v>22</v>
      </c>
      <c r="H44" s="235"/>
      <c r="I44" s="38" t="s">
        <v>21</v>
      </c>
      <c r="J44" s="234" t="s">
        <v>22</v>
      </c>
      <c r="K44" s="234"/>
      <c r="L44" s="28" t="s">
        <v>23</v>
      </c>
      <c r="M44" s="29" t="s">
        <v>24</v>
      </c>
      <c r="N44" s="265"/>
    </row>
    <row r="45" spans="1:14" ht="13.5">
      <c r="A45" s="20"/>
      <c r="B45" s="39" t="s">
        <v>25</v>
      </c>
      <c r="C45" s="40">
        <v>15000</v>
      </c>
      <c r="D45" s="41">
        <v>1000</v>
      </c>
      <c r="E45" s="42" t="s">
        <v>87</v>
      </c>
      <c r="F45" s="40">
        <v>20000</v>
      </c>
      <c r="G45" s="41">
        <v>500</v>
      </c>
      <c r="H45" s="42" t="s">
        <v>87</v>
      </c>
      <c r="I45" s="40">
        <v>7000</v>
      </c>
      <c r="J45" s="41">
        <v>2000</v>
      </c>
      <c r="K45" s="43" t="s">
        <v>87</v>
      </c>
      <c r="L45" s="44">
        <v>5000</v>
      </c>
      <c r="M45" s="45">
        <v>2000</v>
      </c>
      <c r="N45" s="93">
        <v>0</v>
      </c>
    </row>
    <row r="46" spans="1:14" ht="13.5">
      <c r="A46" s="20"/>
      <c r="B46" s="39" t="s">
        <v>26</v>
      </c>
      <c r="C46" s="40">
        <v>15000</v>
      </c>
      <c r="D46" s="41">
        <v>1000</v>
      </c>
      <c r="E46" s="42" t="s">
        <v>87</v>
      </c>
      <c r="F46" s="40">
        <v>18000</v>
      </c>
      <c r="G46" s="41">
        <v>500</v>
      </c>
      <c r="H46" s="42" t="s">
        <v>87</v>
      </c>
      <c r="I46" s="40">
        <v>7000</v>
      </c>
      <c r="J46" s="41">
        <v>2000</v>
      </c>
      <c r="K46" s="43" t="s">
        <v>87</v>
      </c>
      <c r="L46" s="44">
        <v>5000</v>
      </c>
      <c r="M46" s="45">
        <v>2000</v>
      </c>
      <c r="N46" s="93">
        <v>0</v>
      </c>
    </row>
    <row r="47" spans="1:14" ht="13.5">
      <c r="A47" s="20"/>
      <c r="B47" s="39" t="s">
        <v>27</v>
      </c>
      <c r="C47" s="40">
        <v>15000</v>
      </c>
      <c r="D47" s="41">
        <v>1000</v>
      </c>
      <c r="E47" s="42" t="s">
        <v>87</v>
      </c>
      <c r="F47" s="40">
        <v>12000</v>
      </c>
      <c r="G47" s="41">
        <v>300</v>
      </c>
      <c r="H47" s="42" t="s">
        <v>87</v>
      </c>
      <c r="I47" s="40">
        <v>2500</v>
      </c>
      <c r="J47" s="41">
        <v>1000</v>
      </c>
      <c r="K47" s="43" t="s">
        <v>87</v>
      </c>
      <c r="L47" s="44">
        <v>5000</v>
      </c>
      <c r="M47" s="45">
        <v>2000</v>
      </c>
      <c r="N47" s="94">
        <v>8500</v>
      </c>
    </row>
    <row r="48" spans="1:14" ht="13.5">
      <c r="A48" s="20"/>
      <c r="B48" s="39" t="s">
        <v>28</v>
      </c>
      <c r="C48" s="40">
        <v>8000</v>
      </c>
      <c r="D48" s="41">
        <v>1000</v>
      </c>
      <c r="E48" s="42" t="s">
        <v>87</v>
      </c>
      <c r="F48" s="40">
        <v>3000</v>
      </c>
      <c r="G48" s="41">
        <v>200</v>
      </c>
      <c r="H48" s="42" t="s">
        <v>87</v>
      </c>
      <c r="I48" s="40">
        <v>2500</v>
      </c>
      <c r="J48" s="41">
        <v>700</v>
      </c>
      <c r="K48" s="43" t="s">
        <v>87</v>
      </c>
      <c r="L48" s="44">
        <v>5000</v>
      </c>
      <c r="M48" s="45">
        <v>2000</v>
      </c>
      <c r="N48" s="93">
        <v>2000</v>
      </c>
    </row>
    <row r="49" spans="1:14" ht="13.5">
      <c r="A49" s="20"/>
      <c r="B49" s="61" t="s">
        <v>29</v>
      </c>
      <c r="C49" s="65">
        <v>8000</v>
      </c>
      <c r="D49" s="62">
        <v>1000</v>
      </c>
      <c r="E49" s="63" t="s">
        <v>87</v>
      </c>
      <c r="F49" s="65">
        <v>3000</v>
      </c>
      <c r="G49" s="62">
        <v>200</v>
      </c>
      <c r="H49" s="63" t="s">
        <v>87</v>
      </c>
      <c r="I49" s="65">
        <v>2500</v>
      </c>
      <c r="J49" s="62">
        <v>700</v>
      </c>
      <c r="K49" s="64" t="s">
        <v>87</v>
      </c>
      <c r="L49" s="66">
        <v>5000</v>
      </c>
      <c r="M49" s="67">
        <v>2000</v>
      </c>
      <c r="N49" s="95">
        <v>0</v>
      </c>
    </row>
    <row r="50" spans="1:14" ht="13.5">
      <c r="A50" s="20"/>
      <c r="B50" s="39" t="s">
        <v>138</v>
      </c>
      <c r="C50" s="40">
        <v>15000</v>
      </c>
      <c r="D50" s="41">
        <v>1000</v>
      </c>
      <c r="E50" s="42" t="s">
        <v>87</v>
      </c>
      <c r="F50" s="40">
        <v>5000</v>
      </c>
      <c r="G50" s="41">
        <v>500</v>
      </c>
      <c r="H50" s="42" t="s">
        <v>87</v>
      </c>
      <c r="I50" s="40">
        <v>7000</v>
      </c>
      <c r="J50" s="41">
        <v>2000</v>
      </c>
      <c r="K50" s="43" t="s">
        <v>87</v>
      </c>
      <c r="L50" s="44">
        <v>5000</v>
      </c>
      <c r="M50" s="45">
        <v>2000</v>
      </c>
      <c r="N50" s="93">
        <v>0</v>
      </c>
    </row>
    <row r="51" spans="1:14" ht="13.5">
      <c r="A51" s="20"/>
      <c r="B51" s="39" t="s">
        <v>30</v>
      </c>
      <c r="C51" s="40">
        <v>15000</v>
      </c>
      <c r="D51" s="41">
        <v>1000</v>
      </c>
      <c r="E51" s="42" t="s">
        <v>87</v>
      </c>
      <c r="F51" s="40">
        <v>5000</v>
      </c>
      <c r="G51" s="41">
        <v>500</v>
      </c>
      <c r="H51" s="42" t="s">
        <v>87</v>
      </c>
      <c r="I51" s="40">
        <v>7000</v>
      </c>
      <c r="J51" s="41">
        <v>2000</v>
      </c>
      <c r="K51" s="43" t="s">
        <v>87</v>
      </c>
      <c r="L51" s="44">
        <v>5000</v>
      </c>
      <c r="M51" s="45">
        <v>2000</v>
      </c>
      <c r="N51" s="93">
        <v>0</v>
      </c>
    </row>
    <row r="52" spans="1:14" ht="13.5">
      <c r="A52" s="20"/>
      <c r="B52" s="39" t="s">
        <v>31</v>
      </c>
      <c r="C52" s="40">
        <v>15000</v>
      </c>
      <c r="D52" s="41">
        <v>1000</v>
      </c>
      <c r="E52" s="42" t="s">
        <v>87</v>
      </c>
      <c r="F52" s="40">
        <v>5000</v>
      </c>
      <c r="G52" s="41">
        <v>300</v>
      </c>
      <c r="H52" s="42" t="s">
        <v>87</v>
      </c>
      <c r="I52" s="40">
        <v>2500</v>
      </c>
      <c r="J52" s="41">
        <v>1000</v>
      </c>
      <c r="K52" s="43" t="s">
        <v>87</v>
      </c>
      <c r="L52" s="44">
        <v>5000</v>
      </c>
      <c r="M52" s="45">
        <v>2000</v>
      </c>
      <c r="N52" s="94">
        <v>8500</v>
      </c>
    </row>
    <row r="53" spans="1:14" ht="13.5">
      <c r="A53" s="20"/>
      <c r="B53" s="39" t="s">
        <v>88</v>
      </c>
      <c r="C53" s="40">
        <v>8000</v>
      </c>
      <c r="D53" s="41">
        <v>1000</v>
      </c>
      <c r="E53" s="42" t="s">
        <v>87</v>
      </c>
      <c r="F53" s="40">
        <v>3000</v>
      </c>
      <c r="G53" s="41">
        <v>200</v>
      </c>
      <c r="H53" s="42" t="s">
        <v>87</v>
      </c>
      <c r="I53" s="40">
        <v>2500</v>
      </c>
      <c r="J53" s="41">
        <v>700</v>
      </c>
      <c r="K53" s="43" t="s">
        <v>87</v>
      </c>
      <c r="L53" s="44">
        <v>5000</v>
      </c>
      <c r="M53" s="45">
        <v>2000</v>
      </c>
      <c r="N53" s="93">
        <v>2000</v>
      </c>
    </row>
    <row r="54" spans="1:14" ht="14.25" thickBot="1">
      <c r="A54" s="20"/>
      <c r="B54" s="46" t="s">
        <v>33</v>
      </c>
      <c r="C54" s="47">
        <v>15000</v>
      </c>
      <c r="D54" s="48">
        <v>1000</v>
      </c>
      <c r="E54" s="49" t="s">
        <v>89</v>
      </c>
      <c r="F54" s="47">
        <v>20000</v>
      </c>
      <c r="G54" s="48">
        <v>500</v>
      </c>
      <c r="H54" s="49" t="s">
        <v>89</v>
      </c>
      <c r="I54" s="47">
        <v>7000</v>
      </c>
      <c r="J54" s="48">
        <v>1500</v>
      </c>
      <c r="K54" s="50" t="s">
        <v>89</v>
      </c>
      <c r="L54" s="51">
        <v>5000</v>
      </c>
      <c r="M54" s="52">
        <v>2000</v>
      </c>
      <c r="N54" s="96">
        <v>0</v>
      </c>
    </row>
    <row r="55" spans="1:16" ht="61.5" thickTop="1">
      <c r="A55" s="18"/>
      <c r="B55" s="266" t="s">
        <v>187</v>
      </c>
      <c r="C55" s="266"/>
      <c r="D55" s="266"/>
      <c r="E55" s="266"/>
      <c r="F55" s="266"/>
      <c r="G55" s="266"/>
      <c r="H55" s="266"/>
      <c r="I55" s="266"/>
      <c r="J55" s="266"/>
      <c r="K55" s="266"/>
      <c r="L55" s="266"/>
      <c r="M55" s="266"/>
      <c r="N55" s="266"/>
      <c r="P55" s="68" t="s">
        <v>179</v>
      </c>
    </row>
    <row r="56" spans="1:14" ht="15" thickBot="1">
      <c r="A56" s="217" t="s">
        <v>139</v>
      </c>
      <c r="B56" s="217"/>
      <c r="C56" s="217"/>
      <c r="D56" s="217"/>
      <c r="E56" s="217"/>
      <c r="F56" s="20"/>
      <c r="G56" s="20"/>
      <c r="H56" s="20"/>
      <c r="I56" s="20"/>
      <c r="J56" s="20"/>
      <c r="K56" s="20"/>
      <c r="L56" s="20"/>
      <c r="M56" s="20"/>
      <c r="N56" s="20"/>
    </row>
    <row r="57" spans="1:14" ht="18" customHeight="1" thickTop="1">
      <c r="A57" s="20"/>
      <c r="B57" s="219" t="s">
        <v>146</v>
      </c>
      <c r="C57" s="227" t="s">
        <v>20</v>
      </c>
      <c r="D57" s="228"/>
      <c r="E57" s="228"/>
      <c r="F57" s="228"/>
      <c r="G57" s="262"/>
      <c r="H57" s="257" t="s">
        <v>180</v>
      </c>
      <c r="I57" s="258"/>
      <c r="J57" s="258"/>
      <c r="K57" s="258"/>
      <c r="L57" s="258"/>
      <c r="M57" s="258"/>
      <c r="N57" s="258"/>
    </row>
    <row r="58" spans="1:14" ht="18" customHeight="1">
      <c r="A58" s="20"/>
      <c r="B58" s="220"/>
      <c r="C58" s="38" t="s">
        <v>21</v>
      </c>
      <c r="D58" s="234" t="s">
        <v>22</v>
      </c>
      <c r="E58" s="234"/>
      <c r="F58" s="28" t="s">
        <v>23</v>
      </c>
      <c r="G58" s="83" t="s">
        <v>24</v>
      </c>
      <c r="H58" s="257"/>
      <c r="I58" s="258"/>
      <c r="J58" s="258"/>
      <c r="K58" s="258"/>
      <c r="L58" s="258"/>
      <c r="M58" s="258"/>
      <c r="N58" s="258"/>
    </row>
    <row r="59" spans="1:14" ht="13.5">
      <c r="A59" s="20"/>
      <c r="B59" s="39" t="s">
        <v>141</v>
      </c>
      <c r="C59" s="40">
        <v>3000</v>
      </c>
      <c r="D59" s="41">
        <v>1000</v>
      </c>
      <c r="E59" s="43" t="s">
        <v>142</v>
      </c>
      <c r="F59" s="44">
        <v>5000</v>
      </c>
      <c r="G59" s="84" t="s">
        <v>140</v>
      </c>
      <c r="H59" s="257"/>
      <c r="I59" s="258"/>
      <c r="J59" s="258"/>
      <c r="K59" s="258"/>
      <c r="L59" s="258"/>
      <c r="M59" s="258"/>
      <c r="N59" s="258"/>
    </row>
    <row r="60" spans="1:14" ht="13.5">
      <c r="A60" s="20"/>
      <c r="B60" s="39" t="s">
        <v>143</v>
      </c>
      <c r="C60" s="40">
        <v>2000</v>
      </c>
      <c r="D60" s="41">
        <v>700</v>
      </c>
      <c r="E60" s="43" t="s">
        <v>142</v>
      </c>
      <c r="F60" s="44">
        <v>5000</v>
      </c>
      <c r="G60" s="84" t="s">
        <v>140</v>
      </c>
      <c r="H60" s="257"/>
      <c r="I60" s="258"/>
      <c r="J60" s="258"/>
      <c r="K60" s="258"/>
      <c r="L60" s="258"/>
      <c r="M60" s="258"/>
      <c r="N60" s="258"/>
    </row>
    <row r="61" spans="1:14" ht="13.5">
      <c r="A61" s="20"/>
      <c r="B61" s="39" t="s">
        <v>144</v>
      </c>
      <c r="C61" s="40">
        <v>2000</v>
      </c>
      <c r="D61" s="41">
        <v>500</v>
      </c>
      <c r="E61" s="43" t="s">
        <v>142</v>
      </c>
      <c r="F61" s="44">
        <v>5000</v>
      </c>
      <c r="G61" s="84" t="s">
        <v>140</v>
      </c>
      <c r="H61" s="257"/>
      <c r="I61" s="258"/>
      <c r="J61" s="258"/>
      <c r="K61" s="258"/>
      <c r="L61" s="258"/>
      <c r="M61" s="258"/>
      <c r="N61" s="258"/>
    </row>
    <row r="62" spans="1:14" ht="14.25" thickBot="1">
      <c r="A62" s="20"/>
      <c r="B62" s="46" t="s">
        <v>145</v>
      </c>
      <c r="C62" s="47">
        <v>2000</v>
      </c>
      <c r="D62" s="48">
        <v>500</v>
      </c>
      <c r="E62" s="50" t="s">
        <v>142</v>
      </c>
      <c r="F62" s="51">
        <v>5000</v>
      </c>
      <c r="G62" s="85" t="s">
        <v>140</v>
      </c>
      <c r="H62" s="257"/>
      <c r="I62" s="258"/>
      <c r="J62" s="258"/>
      <c r="K62" s="258"/>
      <c r="L62" s="258"/>
      <c r="M62" s="258"/>
      <c r="N62" s="258"/>
    </row>
    <row r="63" spans="1:14" ht="9" customHeight="1" thickTop="1">
      <c r="A63" s="20"/>
      <c r="B63" s="80"/>
      <c r="C63" s="81"/>
      <c r="D63" s="82"/>
      <c r="E63" s="82"/>
      <c r="F63" s="81"/>
      <c r="G63" s="82"/>
      <c r="H63" s="82"/>
      <c r="I63" s="81"/>
      <c r="J63" s="82"/>
      <c r="K63" s="82"/>
      <c r="L63" s="81"/>
      <c r="M63" s="81"/>
      <c r="N63" s="82"/>
    </row>
    <row r="64" spans="1:16" s="34" customFormat="1" ht="14.25" customHeight="1">
      <c r="A64" s="24" t="s">
        <v>196</v>
      </c>
      <c r="B64" s="15"/>
      <c r="C64" s="21"/>
      <c r="D64" s="268" t="s">
        <v>208</v>
      </c>
      <c r="E64" s="268"/>
      <c r="F64" s="268"/>
      <c r="G64" s="268"/>
      <c r="H64" s="268"/>
      <c r="I64" s="268"/>
      <c r="J64" s="268"/>
      <c r="K64" s="268"/>
      <c r="L64" s="268"/>
      <c r="M64" s="268"/>
      <c r="N64" s="268"/>
      <c r="P64" s="10"/>
    </row>
    <row r="65" spans="1:16" ht="13.5" customHeight="1">
      <c r="A65" s="37"/>
      <c r="B65" s="36" t="s">
        <v>38</v>
      </c>
      <c r="C65" s="271" t="s">
        <v>200</v>
      </c>
      <c r="D65" s="271"/>
      <c r="E65" s="238" t="s">
        <v>211</v>
      </c>
      <c r="F65" s="238"/>
      <c r="G65" s="238"/>
      <c r="H65" s="238"/>
      <c r="I65" s="238"/>
      <c r="J65" s="238"/>
      <c r="K65" s="238"/>
      <c r="L65" s="238"/>
      <c r="M65" s="238"/>
      <c r="N65" s="238"/>
      <c r="P65" s="34"/>
    </row>
    <row r="66" spans="1:16" ht="13.5">
      <c r="A66" s="37"/>
      <c r="B66" s="36"/>
      <c r="C66" s="92"/>
      <c r="D66" s="25"/>
      <c r="E66" s="238" t="s">
        <v>201</v>
      </c>
      <c r="F66" s="238"/>
      <c r="G66" s="238"/>
      <c r="H66" s="238"/>
      <c r="I66" s="238"/>
      <c r="J66" s="238"/>
      <c r="K66" s="238"/>
      <c r="L66" s="238"/>
      <c r="M66" s="238"/>
      <c r="N66" s="238"/>
      <c r="P66" s="34"/>
    </row>
    <row r="67" spans="1:16" ht="13.5">
      <c r="A67" s="37"/>
      <c r="B67" s="36"/>
      <c r="C67" s="223" t="s">
        <v>203</v>
      </c>
      <c r="D67" s="224"/>
      <c r="E67" s="224"/>
      <c r="F67" s="224"/>
      <c r="G67" s="224"/>
      <c r="H67" s="224"/>
      <c r="I67" s="224"/>
      <c r="J67" s="224"/>
      <c r="K67" s="224"/>
      <c r="L67" s="224"/>
      <c r="M67" s="224"/>
      <c r="N67" s="224"/>
      <c r="P67" s="34"/>
    </row>
    <row r="68" spans="1:16" ht="14.25" customHeight="1">
      <c r="A68" s="18"/>
      <c r="B68" s="15"/>
      <c r="C68" s="23"/>
      <c r="D68" s="224" t="s">
        <v>197</v>
      </c>
      <c r="E68" s="224"/>
      <c r="F68" s="224"/>
      <c r="G68" s="224"/>
      <c r="H68" s="224"/>
      <c r="I68" s="224"/>
      <c r="J68" s="224"/>
      <c r="K68" s="224"/>
      <c r="L68" s="224"/>
      <c r="M68" s="224"/>
      <c r="N68" s="224"/>
      <c r="P68" s="53" t="s">
        <v>35</v>
      </c>
    </row>
    <row r="69" spans="1:16" ht="15" customHeight="1">
      <c r="A69" s="231"/>
      <c r="B69" s="231"/>
      <c r="C69" s="231"/>
      <c r="D69" s="232" t="s">
        <v>50</v>
      </c>
      <c r="E69" s="232"/>
      <c r="F69" s="232"/>
      <c r="G69" s="232"/>
      <c r="H69" s="232"/>
      <c r="I69" s="54" t="s">
        <v>48</v>
      </c>
      <c r="J69" s="233">
        <f>D45+G45+J45</f>
        <v>3500</v>
      </c>
      <c r="K69" s="233"/>
      <c r="L69" s="55" t="s">
        <v>39</v>
      </c>
      <c r="P69" s="10"/>
    </row>
    <row r="70" spans="1:16" ht="15" customHeight="1">
      <c r="A70" s="37"/>
      <c r="B70" s="36"/>
      <c r="C70" s="25"/>
      <c r="D70" s="205" t="s">
        <v>82</v>
      </c>
      <c r="E70" s="205"/>
      <c r="F70" s="205"/>
      <c r="G70" s="205"/>
      <c r="H70" s="205"/>
      <c r="I70" s="56" t="s">
        <v>48</v>
      </c>
      <c r="J70" s="204">
        <f aca="true" t="shared" si="0" ref="J70:J77">D47+G47+J47</f>
        <v>2300</v>
      </c>
      <c r="K70" s="204"/>
      <c r="L70" s="57" t="s">
        <v>39</v>
      </c>
      <c r="P70" s="10"/>
    </row>
    <row r="71" spans="1:16" ht="15" customHeight="1">
      <c r="A71" s="37"/>
      <c r="B71" s="36"/>
      <c r="C71" s="25"/>
      <c r="D71" s="205" t="s">
        <v>135</v>
      </c>
      <c r="E71" s="205"/>
      <c r="F71" s="205"/>
      <c r="G71" s="205"/>
      <c r="H71" s="205"/>
      <c r="I71" s="56" t="s">
        <v>48</v>
      </c>
      <c r="J71" s="204">
        <f t="shared" si="0"/>
        <v>1900</v>
      </c>
      <c r="K71" s="204"/>
      <c r="L71" s="57" t="s">
        <v>39</v>
      </c>
      <c r="P71" s="10"/>
    </row>
    <row r="72" spans="1:16" ht="15" customHeight="1">
      <c r="A72" s="37"/>
      <c r="B72" s="36"/>
      <c r="C72" s="25"/>
      <c r="D72" s="205" t="s">
        <v>83</v>
      </c>
      <c r="E72" s="205"/>
      <c r="F72" s="205"/>
      <c r="G72" s="205"/>
      <c r="H72" s="205"/>
      <c r="I72" s="56" t="s">
        <v>48</v>
      </c>
      <c r="J72" s="204">
        <f t="shared" si="0"/>
        <v>1900</v>
      </c>
      <c r="K72" s="204"/>
      <c r="L72" s="57" t="s">
        <v>39</v>
      </c>
      <c r="P72" s="10"/>
    </row>
    <row r="73" spans="1:16" ht="15" customHeight="1">
      <c r="A73" s="37"/>
      <c r="B73" s="36"/>
      <c r="C73" s="25"/>
      <c r="D73" s="205" t="s">
        <v>136</v>
      </c>
      <c r="E73" s="205"/>
      <c r="F73" s="205"/>
      <c r="G73" s="205"/>
      <c r="H73" s="205"/>
      <c r="I73" s="56" t="s">
        <v>48</v>
      </c>
      <c r="J73" s="204">
        <f t="shared" si="0"/>
        <v>3500</v>
      </c>
      <c r="K73" s="204"/>
      <c r="L73" s="57" t="s">
        <v>39</v>
      </c>
      <c r="P73" s="10"/>
    </row>
    <row r="74" spans="1:16" ht="15" customHeight="1">
      <c r="A74" s="37"/>
      <c r="B74" s="36"/>
      <c r="C74" s="25"/>
      <c r="D74" s="205" t="s">
        <v>84</v>
      </c>
      <c r="E74" s="205"/>
      <c r="F74" s="205"/>
      <c r="G74" s="205"/>
      <c r="H74" s="205"/>
      <c r="I74" s="56" t="s">
        <v>48</v>
      </c>
      <c r="J74" s="204">
        <f t="shared" si="0"/>
        <v>3500</v>
      </c>
      <c r="K74" s="204"/>
      <c r="L74" s="57" t="s">
        <v>39</v>
      </c>
      <c r="P74" s="10"/>
    </row>
    <row r="75" spans="1:16" ht="15" customHeight="1">
      <c r="A75" s="37"/>
      <c r="B75" s="36"/>
      <c r="C75" s="25"/>
      <c r="D75" s="205" t="s">
        <v>96</v>
      </c>
      <c r="E75" s="205"/>
      <c r="F75" s="205"/>
      <c r="G75" s="205"/>
      <c r="H75" s="205"/>
      <c r="I75" s="56" t="s">
        <v>48</v>
      </c>
      <c r="J75" s="204">
        <f t="shared" si="0"/>
        <v>2300</v>
      </c>
      <c r="K75" s="204"/>
      <c r="L75" s="57" t="s">
        <v>39</v>
      </c>
      <c r="P75" s="10"/>
    </row>
    <row r="76" spans="1:16" ht="15" customHeight="1">
      <c r="A76" s="37"/>
      <c r="B76" s="36"/>
      <c r="C76" s="25"/>
      <c r="D76" s="205" t="s">
        <v>85</v>
      </c>
      <c r="E76" s="205"/>
      <c r="F76" s="205"/>
      <c r="G76" s="205"/>
      <c r="H76" s="205"/>
      <c r="I76" s="56" t="s">
        <v>48</v>
      </c>
      <c r="J76" s="204">
        <f t="shared" si="0"/>
        <v>1900</v>
      </c>
      <c r="K76" s="204"/>
      <c r="L76" s="57" t="s">
        <v>39</v>
      </c>
      <c r="P76" s="10"/>
    </row>
    <row r="77" spans="1:16" s="34" customFormat="1" ht="15" customHeight="1">
      <c r="A77" s="37"/>
      <c r="B77" s="36"/>
      <c r="C77" s="25"/>
      <c r="D77" s="205" t="s">
        <v>131</v>
      </c>
      <c r="E77" s="205"/>
      <c r="F77" s="205"/>
      <c r="G77" s="205"/>
      <c r="H77" s="205"/>
      <c r="I77" s="56" t="s">
        <v>48</v>
      </c>
      <c r="J77" s="204">
        <f t="shared" si="0"/>
        <v>3000</v>
      </c>
      <c r="K77" s="204"/>
      <c r="L77" s="57" t="s">
        <v>39</v>
      </c>
      <c r="M77"/>
      <c r="N77"/>
      <c r="P77" s="10"/>
    </row>
    <row r="78" spans="1:16" ht="14.25" customHeight="1">
      <c r="A78" s="37"/>
      <c r="B78" s="36" t="s">
        <v>41</v>
      </c>
      <c r="C78" s="223" t="s">
        <v>134</v>
      </c>
      <c r="D78" s="223"/>
      <c r="E78" s="223" t="s">
        <v>212</v>
      </c>
      <c r="F78" s="223"/>
      <c r="G78" s="223"/>
      <c r="H78" s="223"/>
      <c r="I78" s="223"/>
      <c r="J78" s="223"/>
      <c r="K78" s="223"/>
      <c r="L78" s="223"/>
      <c r="M78" s="223"/>
      <c r="N78" s="223"/>
      <c r="P78" s="34"/>
    </row>
    <row r="79" spans="1:16" ht="14.25">
      <c r="A79" s="18"/>
      <c r="B79" s="15"/>
      <c r="C79" s="23"/>
      <c r="D79" s="224" t="s">
        <v>206</v>
      </c>
      <c r="E79" s="224"/>
      <c r="F79" s="224"/>
      <c r="G79" s="224"/>
      <c r="H79" s="224"/>
      <c r="I79" s="224"/>
      <c r="J79" s="224"/>
      <c r="K79" s="224"/>
      <c r="L79" s="224"/>
      <c r="M79" s="224"/>
      <c r="N79" s="224"/>
      <c r="P79" s="5" t="s">
        <v>34</v>
      </c>
    </row>
    <row r="80" spans="1:20" ht="27">
      <c r="A80" s="18"/>
      <c r="B80" s="15"/>
      <c r="C80" s="269" t="s">
        <v>204</v>
      </c>
      <c r="D80" s="269"/>
      <c r="E80" s="269"/>
      <c r="F80" s="269"/>
      <c r="G80" s="269"/>
      <c r="H80" s="269"/>
      <c r="I80" s="269"/>
      <c r="J80" s="269"/>
      <c r="K80" s="269"/>
      <c r="L80" s="269"/>
      <c r="M80" s="269"/>
      <c r="N80" s="269"/>
      <c r="P80" s="53" t="s">
        <v>70</v>
      </c>
      <c r="T80" s="30"/>
    </row>
    <row r="81" spans="1:14" ht="14.25">
      <c r="A81" s="18"/>
      <c r="B81" s="36" t="s">
        <v>42</v>
      </c>
      <c r="C81" s="223" t="s">
        <v>46</v>
      </c>
      <c r="D81" s="223"/>
      <c r="E81" s="223"/>
      <c r="F81" s="223"/>
      <c r="G81" s="223"/>
      <c r="H81" s="224" t="s">
        <v>47</v>
      </c>
      <c r="I81" s="224"/>
      <c r="J81" s="224"/>
      <c r="K81" s="224"/>
      <c r="L81" s="270">
        <v>10800</v>
      </c>
      <c r="M81" s="270"/>
      <c r="N81" s="22" t="s">
        <v>39</v>
      </c>
    </row>
    <row r="82" spans="1:16" ht="14.25">
      <c r="A82" s="18"/>
      <c r="B82" s="15"/>
      <c r="C82" s="23"/>
      <c r="D82" s="224" t="s">
        <v>205</v>
      </c>
      <c r="E82" s="224"/>
      <c r="F82" s="224"/>
      <c r="G82" s="224"/>
      <c r="H82" s="224"/>
      <c r="I82" s="224"/>
      <c r="J82" s="224"/>
      <c r="K82" s="224"/>
      <c r="L82" s="224"/>
      <c r="M82" s="224"/>
      <c r="N82" s="224"/>
      <c r="P82" s="5" t="s">
        <v>34</v>
      </c>
    </row>
    <row r="83" spans="1:20" ht="18">
      <c r="A83" s="18"/>
      <c r="B83" s="15"/>
      <c r="C83" s="269" t="s">
        <v>192</v>
      </c>
      <c r="D83" s="269"/>
      <c r="E83" s="269"/>
      <c r="F83" s="269"/>
      <c r="G83" s="269"/>
      <c r="H83" s="269"/>
      <c r="I83" s="269"/>
      <c r="J83" s="269"/>
      <c r="K83" s="269"/>
      <c r="L83" s="269"/>
      <c r="M83" s="269"/>
      <c r="N83" s="269"/>
      <c r="P83" s="53" t="s">
        <v>35</v>
      </c>
      <c r="T83" s="30"/>
    </row>
    <row r="84" spans="1:14" ht="14.25" customHeight="1">
      <c r="A84" s="18"/>
      <c r="B84" s="36" t="s">
        <v>128</v>
      </c>
      <c r="C84" s="259" t="s">
        <v>207</v>
      </c>
      <c r="D84" s="259"/>
      <c r="E84" s="259"/>
      <c r="F84" s="259"/>
      <c r="G84" s="259"/>
      <c r="H84" s="260" t="s">
        <v>213</v>
      </c>
      <c r="I84" s="260"/>
      <c r="J84" s="260"/>
      <c r="K84" s="260"/>
      <c r="L84" s="260"/>
      <c r="M84" s="260"/>
      <c r="N84" s="260"/>
    </row>
    <row r="85" spans="1:14" ht="14.25">
      <c r="A85" s="230" t="s">
        <v>9</v>
      </c>
      <c r="B85" s="230"/>
      <c r="C85" s="230"/>
      <c r="D85" s="230"/>
      <c r="E85" s="230"/>
      <c r="F85" s="230"/>
      <c r="G85" s="230"/>
      <c r="H85" s="230"/>
      <c r="I85" s="230"/>
      <c r="J85" s="230"/>
      <c r="K85" s="230"/>
      <c r="L85" s="230"/>
      <c r="M85" s="230"/>
      <c r="N85" s="230"/>
    </row>
    <row r="86" spans="1:14" ht="21">
      <c r="A86" s="222" t="s">
        <v>117</v>
      </c>
      <c r="B86" s="222"/>
      <c r="C86" s="222"/>
      <c r="D86" s="222"/>
      <c r="E86" s="222"/>
      <c r="F86" s="222"/>
      <c r="G86" s="222"/>
      <c r="H86" s="222"/>
      <c r="I86" s="222"/>
      <c r="J86" s="222"/>
      <c r="K86" s="222"/>
      <c r="L86" s="222"/>
      <c r="M86" s="222"/>
      <c r="N86" s="222"/>
    </row>
    <row r="87" spans="1:14" ht="21">
      <c r="A87" s="89"/>
      <c r="B87" s="89"/>
      <c r="C87" s="89"/>
      <c r="D87" s="89"/>
      <c r="E87" s="89"/>
      <c r="F87" s="89"/>
      <c r="G87" s="89"/>
      <c r="H87" s="89"/>
      <c r="I87" s="89"/>
      <c r="J87" s="89"/>
      <c r="K87" s="89"/>
      <c r="L87" s="89"/>
      <c r="M87" s="89"/>
      <c r="N87" s="89"/>
    </row>
    <row r="89" spans="2:15" ht="14.25">
      <c r="B89" s="226" t="s">
        <v>2</v>
      </c>
      <c r="C89" s="226"/>
      <c r="D89" s="226"/>
      <c r="E89" s="7" t="s">
        <v>4</v>
      </c>
      <c r="F89" s="221" t="s">
        <v>122</v>
      </c>
      <c r="G89" s="221"/>
      <c r="H89" s="221"/>
      <c r="I89" s="221"/>
      <c r="J89" s="221"/>
      <c r="K89" s="221"/>
      <c r="L89" s="221"/>
      <c r="M89" s="221"/>
      <c r="N89" s="221"/>
      <c r="O89" t="s">
        <v>122</v>
      </c>
    </row>
    <row r="90" spans="2:15" ht="14.25">
      <c r="B90" s="74"/>
      <c r="C90" s="74"/>
      <c r="D90" s="74"/>
      <c r="E90" s="6"/>
      <c r="F90" s="221" t="s">
        <v>188</v>
      </c>
      <c r="G90" s="225"/>
      <c r="H90" s="225"/>
      <c r="I90" s="225"/>
      <c r="J90" s="225"/>
      <c r="K90" s="225"/>
      <c r="L90" s="225"/>
      <c r="M90" s="225"/>
      <c r="N90" s="225"/>
      <c r="O90" t="s">
        <v>102</v>
      </c>
    </row>
    <row r="91" spans="2:14" ht="14.25">
      <c r="B91" s="74"/>
      <c r="C91" s="74"/>
      <c r="D91" s="74"/>
      <c r="E91" s="6"/>
      <c r="F91" s="221" t="s">
        <v>123</v>
      </c>
      <c r="G91" s="221"/>
      <c r="H91" s="221"/>
      <c r="I91" s="221"/>
      <c r="J91" s="221"/>
      <c r="K91" s="221"/>
      <c r="L91" s="221"/>
      <c r="M91" s="221"/>
      <c r="N91" s="221"/>
    </row>
    <row r="92" spans="2:14" ht="15.75" customHeight="1">
      <c r="B92" s="74"/>
      <c r="C92" s="74"/>
      <c r="D92" s="74"/>
      <c r="E92" s="6"/>
      <c r="F92" s="236" t="s">
        <v>125</v>
      </c>
      <c r="G92" s="236"/>
      <c r="H92" s="236"/>
      <c r="I92" s="236"/>
      <c r="J92" s="236"/>
      <c r="K92" s="236"/>
      <c r="L92" s="236"/>
      <c r="M92" s="236"/>
      <c r="N92" s="236"/>
    </row>
    <row r="93" spans="2:14" ht="14.25">
      <c r="B93" s="74"/>
      <c r="C93" s="74"/>
      <c r="D93" s="74"/>
      <c r="E93" s="6"/>
      <c r="F93" s="90"/>
      <c r="G93" s="90"/>
      <c r="H93" s="90"/>
      <c r="I93" s="90"/>
      <c r="J93" s="90"/>
      <c r="K93" s="90"/>
      <c r="L93" s="90"/>
      <c r="M93" s="90"/>
      <c r="N93" s="90"/>
    </row>
    <row r="94" spans="2:15" ht="14.25">
      <c r="B94" s="74"/>
      <c r="C94" s="74"/>
      <c r="D94" s="74"/>
      <c r="E94" s="7" t="s">
        <v>5</v>
      </c>
      <c r="F94" s="221" t="s">
        <v>90</v>
      </c>
      <c r="G94" s="221"/>
      <c r="H94" s="221"/>
      <c r="I94" s="221"/>
      <c r="J94" s="221"/>
      <c r="K94" s="221"/>
      <c r="L94" s="221"/>
      <c r="M94" s="221"/>
      <c r="N94" s="221"/>
      <c r="O94" t="s">
        <v>54</v>
      </c>
    </row>
    <row r="95" spans="2:15" ht="14.25">
      <c r="B95" s="74"/>
      <c r="C95" s="74"/>
      <c r="D95" s="74"/>
      <c r="E95" s="6"/>
      <c r="F95" s="221" t="s">
        <v>124</v>
      </c>
      <c r="G95" s="221"/>
      <c r="H95" s="221"/>
      <c r="I95" s="221"/>
      <c r="J95" s="221"/>
      <c r="K95" s="221"/>
      <c r="L95" s="221"/>
      <c r="M95" s="221"/>
      <c r="N95" s="221"/>
      <c r="O95" t="s">
        <v>126</v>
      </c>
    </row>
    <row r="96" spans="2:14" ht="14.25">
      <c r="B96" s="74"/>
      <c r="C96" s="74"/>
      <c r="D96" s="74"/>
      <c r="E96" s="6"/>
      <c r="F96" s="88"/>
      <c r="G96" s="88"/>
      <c r="H96" s="88"/>
      <c r="I96" s="88"/>
      <c r="J96" s="88"/>
      <c r="K96" s="88"/>
      <c r="L96" s="88"/>
      <c r="M96" s="88"/>
      <c r="N96" s="88"/>
    </row>
    <row r="97" spans="2:14" ht="6.75" customHeight="1" thickBot="1">
      <c r="B97" s="69"/>
      <c r="C97" s="69"/>
      <c r="D97" s="69"/>
      <c r="E97" s="70"/>
      <c r="F97" s="71"/>
      <c r="G97" s="71"/>
      <c r="H97" s="71"/>
      <c r="I97" s="71"/>
      <c r="J97" s="71"/>
      <c r="K97" s="71"/>
      <c r="L97" s="71"/>
      <c r="M97" s="71"/>
      <c r="N97" s="71"/>
    </row>
    <row r="98" spans="1:14" ht="6.75" customHeight="1">
      <c r="A98" s="8"/>
      <c r="B98" s="72"/>
      <c r="C98" s="73"/>
      <c r="D98" s="73"/>
      <c r="E98" s="73"/>
      <c r="F98" s="73"/>
      <c r="G98" s="73"/>
      <c r="H98" s="73"/>
      <c r="I98" s="73"/>
      <c r="J98" s="73"/>
      <c r="K98" s="73"/>
      <c r="L98" s="73"/>
      <c r="M98" s="72"/>
      <c r="N98" s="72"/>
    </row>
    <row r="99" spans="1:14" ht="13.5">
      <c r="A99" s="8"/>
      <c r="B99" s="72"/>
      <c r="C99" s="72"/>
      <c r="D99" s="72"/>
      <c r="E99" s="72"/>
      <c r="F99" s="72"/>
      <c r="G99" s="72"/>
      <c r="H99" s="72"/>
      <c r="I99" s="72"/>
      <c r="J99" s="72"/>
      <c r="K99" s="72"/>
      <c r="L99" s="72"/>
      <c r="M99" s="72"/>
      <c r="N99" s="72"/>
    </row>
    <row r="100" spans="2:15" ht="14.25">
      <c r="B100" s="226" t="s">
        <v>3</v>
      </c>
      <c r="C100" s="226"/>
      <c r="D100" s="226"/>
      <c r="E100" s="7" t="s">
        <v>4</v>
      </c>
      <c r="F100" s="221" t="s">
        <v>116</v>
      </c>
      <c r="G100" s="221"/>
      <c r="H100" s="221"/>
      <c r="I100" s="221"/>
      <c r="J100" s="221"/>
      <c r="K100" s="221"/>
      <c r="L100" s="221"/>
      <c r="M100" s="221"/>
      <c r="N100" s="221"/>
      <c r="O100" t="s">
        <v>121</v>
      </c>
    </row>
    <row r="101" spans="2:15" ht="14.25">
      <c r="B101" s="226" t="s">
        <v>62</v>
      </c>
      <c r="C101" s="226"/>
      <c r="D101" s="226"/>
      <c r="E101" s="6"/>
      <c r="F101" s="221" t="s">
        <v>118</v>
      </c>
      <c r="G101" s="221"/>
      <c r="H101" s="221"/>
      <c r="I101" s="221"/>
      <c r="J101" s="221"/>
      <c r="K101" s="221"/>
      <c r="L101" s="221"/>
      <c r="M101" s="221"/>
      <c r="N101" s="221"/>
      <c r="O101" t="s">
        <v>115</v>
      </c>
    </row>
    <row r="102" spans="2:14" ht="14.25">
      <c r="B102" s="226" t="s">
        <v>63</v>
      </c>
      <c r="C102" s="226"/>
      <c r="D102" s="226"/>
      <c r="E102" s="6"/>
      <c r="F102" s="221" t="s">
        <v>120</v>
      </c>
      <c r="G102" s="221"/>
      <c r="H102" s="221"/>
      <c r="I102" s="221"/>
      <c r="J102" s="221"/>
      <c r="K102" s="221"/>
      <c r="L102" s="221"/>
      <c r="M102" s="221"/>
      <c r="N102" s="221"/>
    </row>
    <row r="103" spans="2:14" ht="15.75" customHeight="1">
      <c r="B103" s="74"/>
      <c r="C103" s="74"/>
      <c r="D103" s="74"/>
      <c r="E103" s="6"/>
      <c r="F103" s="236" t="s">
        <v>112</v>
      </c>
      <c r="G103" s="236"/>
      <c r="H103" s="236"/>
      <c r="I103" s="236"/>
      <c r="J103" s="236"/>
      <c r="K103" s="236"/>
      <c r="L103" s="236"/>
      <c r="M103" s="236"/>
      <c r="N103" s="236"/>
    </row>
    <row r="104" spans="2:14" ht="11.25" customHeight="1">
      <c r="B104" s="74"/>
      <c r="C104" s="74"/>
      <c r="D104" s="74"/>
      <c r="E104" s="6"/>
      <c r="F104" s="90"/>
      <c r="G104" s="90"/>
      <c r="H104" s="90"/>
      <c r="I104" s="90"/>
      <c r="J104" s="90"/>
      <c r="K104" s="90"/>
      <c r="L104" s="90"/>
      <c r="M104" s="90"/>
      <c r="N104" s="90"/>
    </row>
    <row r="105" spans="2:15" ht="14.25">
      <c r="B105" s="69"/>
      <c r="C105" s="69"/>
      <c r="D105" s="69"/>
      <c r="E105" s="7" t="s">
        <v>5</v>
      </c>
      <c r="F105" s="221" t="s">
        <v>113</v>
      </c>
      <c r="G105" s="221"/>
      <c r="H105" s="221"/>
      <c r="I105" s="221"/>
      <c r="J105" s="221"/>
      <c r="K105" s="221"/>
      <c r="L105" s="221"/>
      <c r="M105" s="221"/>
      <c r="N105" s="221"/>
      <c r="O105" t="s">
        <v>65</v>
      </c>
    </row>
    <row r="106" spans="2:15" ht="14.25">
      <c r="B106" s="69"/>
      <c r="C106" s="69"/>
      <c r="D106" s="69"/>
      <c r="E106" s="6"/>
      <c r="F106" s="237" t="s">
        <v>114</v>
      </c>
      <c r="G106" s="237"/>
      <c r="H106" s="237"/>
      <c r="I106" s="237"/>
      <c r="J106" s="237"/>
      <c r="K106" s="237"/>
      <c r="L106" s="237"/>
      <c r="M106" s="237"/>
      <c r="N106" s="237"/>
      <c r="O106" t="s">
        <v>64</v>
      </c>
    </row>
    <row r="107" spans="2:14" ht="14.25">
      <c r="B107" s="69"/>
      <c r="C107" s="69"/>
      <c r="D107" s="69"/>
      <c r="E107" s="6"/>
      <c r="F107" s="59"/>
      <c r="G107" s="59"/>
      <c r="H107" s="59"/>
      <c r="I107" s="59"/>
      <c r="J107" s="59"/>
      <c r="K107" s="59"/>
      <c r="L107" s="59"/>
      <c r="M107" s="59"/>
      <c r="N107" s="59"/>
    </row>
    <row r="108" spans="2:14" ht="6.75" customHeight="1" thickBot="1">
      <c r="B108" s="69"/>
      <c r="C108" s="69"/>
      <c r="D108" s="69"/>
      <c r="E108" s="70"/>
      <c r="F108" s="71"/>
      <c r="G108" s="71"/>
      <c r="H108" s="71"/>
      <c r="I108" s="71"/>
      <c r="J108" s="71"/>
      <c r="K108" s="71"/>
      <c r="L108" s="71"/>
      <c r="M108" s="71"/>
      <c r="N108" s="71"/>
    </row>
    <row r="109" spans="1:14" ht="6.75" customHeight="1">
      <c r="A109" s="8"/>
      <c r="B109" s="72"/>
      <c r="C109" s="73"/>
      <c r="D109" s="73"/>
      <c r="E109" s="73"/>
      <c r="F109" s="73"/>
      <c r="G109" s="73"/>
      <c r="H109" s="73"/>
      <c r="I109" s="73"/>
      <c r="J109" s="73"/>
      <c r="K109" s="73"/>
      <c r="L109" s="73"/>
      <c r="M109" s="72"/>
      <c r="N109" s="72"/>
    </row>
    <row r="110" spans="2:15" ht="14.25">
      <c r="B110" s="226" t="s">
        <v>6</v>
      </c>
      <c r="C110" s="226"/>
      <c r="D110" s="226"/>
      <c r="E110" s="7" t="s">
        <v>4</v>
      </c>
      <c r="F110" s="221" t="s">
        <v>189</v>
      </c>
      <c r="G110" s="221"/>
      <c r="H110" s="221"/>
      <c r="I110" s="221"/>
      <c r="J110" s="221"/>
      <c r="K110" s="221"/>
      <c r="L110" s="221"/>
      <c r="M110" s="221"/>
      <c r="N110" s="221"/>
      <c r="O110" t="s">
        <v>43</v>
      </c>
    </row>
    <row r="111" spans="2:15" ht="14.25">
      <c r="B111" s="74"/>
      <c r="C111" s="74"/>
      <c r="D111" s="74"/>
      <c r="E111" s="6"/>
      <c r="F111" s="221" t="s">
        <v>106</v>
      </c>
      <c r="G111" s="221"/>
      <c r="H111" s="221"/>
      <c r="I111" s="221"/>
      <c r="J111" s="221"/>
      <c r="K111" s="221"/>
      <c r="L111" s="221"/>
      <c r="M111" s="221"/>
      <c r="N111" s="221"/>
      <c r="O111" t="s">
        <v>51</v>
      </c>
    </row>
    <row r="112" spans="2:15" ht="14.25">
      <c r="B112" s="74"/>
      <c r="C112" s="74"/>
      <c r="D112" s="74"/>
      <c r="E112" s="6"/>
      <c r="F112" s="221" t="s">
        <v>103</v>
      </c>
      <c r="G112" s="221"/>
      <c r="H112" s="221"/>
      <c r="I112" s="221"/>
      <c r="J112" s="221"/>
      <c r="K112" s="221"/>
      <c r="L112" s="221"/>
      <c r="M112" s="221"/>
      <c r="N112" s="221"/>
      <c r="O112" t="s">
        <v>53</v>
      </c>
    </row>
    <row r="113" spans="2:14" ht="15.75" customHeight="1">
      <c r="B113" s="74"/>
      <c r="C113" s="74"/>
      <c r="D113" s="74"/>
      <c r="E113" s="6"/>
      <c r="F113" s="236" t="s">
        <v>60</v>
      </c>
      <c r="G113" s="236"/>
      <c r="H113" s="236"/>
      <c r="I113" s="236"/>
      <c r="J113" s="236"/>
      <c r="K113" s="236"/>
      <c r="L113" s="236"/>
      <c r="M113" s="236"/>
      <c r="N113" s="236"/>
    </row>
    <row r="114" spans="2:14" ht="11.25" customHeight="1">
      <c r="B114" s="74"/>
      <c r="C114" s="74"/>
      <c r="D114" s="74"/>
      <c r="E114" s="6"/>
      <c r="F114" s="90"/>
      <c r="G114" s="90"/>
      <c r="H114" s="90"/>
      <c r="I114" s="90"/>
      <c r="J114" s="90"/>
      <c r="K114" s="90"/>
      <c r="L114" s="90"/>
      <c r="M114" s="90"/>
      <c r="N114" s="90"/>
    </row>
    <row r="115" spans="2:15" ht="14.25">
      <c r="B115" s="74"/>
      <c r="C115" s="74"/>
      <c r="D115" s="74"/>
      <c r="E115" s="7" t="s">
        <v>5</v>
      </c>
      <c r="F115" s="221" t="s">
        <v>98</v>
      </c>
      <c r="G115" s="221"/>
      <c r="H115" s="221"/>
      <c r="I115" s="221"/>
      <c r="J115" s="221"/>
      <c r="K115" s="221"/>
      <c r="L115" s="221"/>
      <c r="M115" s="221"/>
      <c r="N115" s="221"/>
      <c r="O115" t="s">
        <v>55</v>
      </c>
    </row>
    <row r="116" spans="2:15" ht="14.25">
      <c r="B116" s="74"/>
      <c r="C116" s="74"/>
      <c r="D116" s="74"/>
      <c r="E116" s="6"/>
      <c r="F116" s="221" t="s">
        <v>100</v>
      </c>
      <c r="G116" s="221"/>
      <c r="H116" s="221"/>
      <c r="I116" s="221"/>
      <c r="J116" s="221"/>
      <c r="K116" s="221"/>
      <c r="L116" s="221"/>
      <c r="M116" s="221"/>
      <c r="N116" s="221"/>
      <c r="O116" t="s">
        <v>99</v>
      </c>
    </row>
    <row r="117" spans="2:14" ht="14.25">
      <c r="B117" s="74"/>
      <c r="C117" s="74"/>
      <c r="D117" s="74"/>
      <c r="E117" s="6"/>
      <c r="F117" s="88"/>
      <c r="G117" s="88"/>
      <c r="H117" s="88"/>
      <c r="I117" s="88"/>
      <c r="J117" s="88"/>
      <c r="K117" s="88"/>
      <c r="L117" s="88"/>
      <c r="M117" s="88"/>
      <c r="N117" s="88"/>
    </row>
    <row r="118" spans="2:14" ht="6.75" customHeight="1" thickBot="1">
      <c r="B118" s="74"/>
      <c r="C118" s="74"/>
      <c r="D118" s="74"/>
      <c r="E118" s="6"/>
      <c r="F118" s="59"/>
      <c r="G118" s="59"/>
      <c r="H118" s="59"/>
      <c r="I118" s="59"/>
      <c r="J118" s="59"/>
      <c r="K118" s="59"/>
      <c r="L118" s="59"/>
      <c r="M118" s="59"/>
      <c r="N118" s="59"/>
    </row>
    <row r="119" spans="1:14" ht="6.75" customHeight="1">
      <c r="A119" s="8"/>
      <c r="B119" s="75"/>
      <c r="C119" s="76"/>
      <c r="D119" s="76"/>
      <c r="E119" s="76"/>
      <c r="F119" s="76"/>
      <c r="G119" s="76"/>
      <c r="H119" s="76"/>
      <c r="I119" s="76"/>
      <c r="J119" s="76"/>
      <c r="K119" s="76"/>
      <c r="L119" s="76"/>
      <c r="M119" s="75"/>
      <c r="N119" s="75"/>
    </row>
    <row r="120" spans="1:14" ht="13.5">
      <c r="A120" s="8"/>
      <c r="B120" s="75"/>
      <c r="C120" s="75"/>
      <c r="D120" s="75"/>
      <c r="E120" s="75"/>
      <c r="F120" s="75"/>
      <c r="G120" s="75"/>
      <c r="H120" s="75"/>
      <c r="I120" s="75"/>
      <c r="J120" s="75"/>
      <c r="K120" s="75"/>
      <c r="L120" s="75"/>
      <c r="M120" s="75"/>
      <c r="N120" s="75"/>
    </row>
    <row r="121" spans="2:15" ht="14.25">
      <c r="B121" s="226" t="s">
        <v>137</v>
      </c>
      <c r="C121" s="226"/>
      <c r="D121" s="226"/>
      <c r="E121" s="7" t="s">
        <v>4</v>
      </c>
      <c r="F121" s="221" t="s">
        <v>44</v>
      </c>
      <c r="G121" s="221"/>
      <c r="H121" s="221"/>
      <c r="I121" s="221"/>
      <c r="J121" s="221"/>
      <c r="K121" s="221"/>
      <c r="L121" s="221"/>
      <c r="M121" s="221"/>
      <c r="N121" s="221"/>
      <c r="O121" t="s">
        <v>57</v>
      </c>
    </row>
    <row r="122" spans="2:15" ht="14.25">
      <c r="B122" s="74"/>
      <c r="C122" s="74"/>
      <c r="D122" s="74"/>
      <c r="E122" s="6"/>
      <c r="F122" s="221" t="s">
        <v>191</v>
      </c>
      <c r="G122" s="225"/>
      <c r="H122" s="225"/>
      <c r="I122" s="225"/>
      <c r="J122" s="225"/>
      <c r="K122" s="225"/>
      <c r="L122" s="225"/>
      <c r="M122" s="225"/>
      <c r="N122" s="225"/>
      <c r="O122" t="s">
        <v>102</v>
      </c>
    </row>
    <row r="123" spans="2:14" ht="14.25" hidden="1">
      <c r="B123" s="74"/>
      <c r="C123" s="74"/>
      <c r="D123" s="74"/>
      <c r="E123" s="6"/>
      <c r="F123" s="221"/>
      <c r="G123" s="221"/>
      <c r="H123" s="221"/>
      <c r="I123" s="221"/>
      <c r="J123" s="221"/>
      <c r="K123" s="221"/>
      <c r="L123" s="221"/>
      <c r="M123" s="221"/>
      <c r="N123" s="221"/>
    </row>
    <row r="124" spans="2:14" ht="14.25">
      <c r="B124" s="74"/>
      <c r="C124" s="74"/>
      <c r="D124" s="74"/>
      <c r="E124" s="6"/>
      <c r="F124" s="221" t="s">
        <v>91</v>
      </c>
      <c r="G124" s="221"/>
      <c r="H124" s="221"/>
      <c r="I124" s="221"/>
      <c r="J124" s="221"/>
      <c r="K124" s="221"/>
      <c r="L124" s="221"/>
      <c r="M124" s="221"/>
      <c r="N124" s="221"/>
    </row>
    <row r="125" spans="2:14" ht="15.75" customHeight="1">
      <c r="B125" s="74"/>
      <c r="C125" s="74"/>
      <c r="D125" s="74"/>
      <c r="E125" s="6"/>
      <c r="F125" s="240" t="s">
        <v>101</v>
      </c>
      <c r="G125" s="240"/>
      <c r="H125" s="240"/>
      <c r="I125" s="240"/>
      <c r="J125" s="240"/>
      <c r="K125" s="240"/>
      <c r="L125" s="240"/>
      <c r="M125" s="240"/>
      <c r="N125" s="240"/>
    </row>
    <row r="126" spans="2:14" ht="11.25" customHeight="1">
      <c r="B126" s="74"/>
      <c r="C126" s="74"/>
      <c r="D126" s="74"/>
      <c r="E126" s="6"/>
      <c r="F126" s="91"/>
      <c r="G126" s="91"/>
      <c r="H126" s="91"/>
      <c r="I126" s="91"/>
      <c r="J126" s="91"/>
      <c r="K126" s="91"/>
      <c r="L126" s="91"/>
      <c r="M126" s="91"/>
      <c r="N126" s="91"/>
    </row>
    <row r="127" spans="2:15" ht="14.25">
      <c r="B127" s="74"/>
      <c r="C127" s="74"/>
      <c r="D127" s="74"/>
      <c r="E127" s="7" t="s">
        <v>5</v>
      </c>
      <c r="F127" s="221" t="s">
        <v>92</v>
      </c>
      <c r="G127" s="221"/>
      <c r="H127" s="221"/>
      <c r="I127" s="221"/>
      <c r="J127" s="221"/>
      <c r="K127" s="221"/>
      <c r="L127" s="221"/>
      <c r="M127" s="221"/>
      <c r="N127" s="221"/>
      <c r="O127" t="s">
        <v>56</v>
      </c>
    </row>
    <row r="128" spans="2:15" ht="14.25">
      <c r="B128" s="74"/>
      <c r="C128" s="74"/>
      <c r="D128" s="74"/>
      <c r="E128" s="6"/>
      <c r="F128" s="237" t="s">
        <v>93</v>
      </c>
      <c r="G128" s="237"/>
      <c r="H128" s="237"/>
      <c r="I128" s="237"/>
      <c r="J128" s="237"/>
      <c r="K128" s="237"/>
      <c r="L128" s="237"/>
      <c r="M128" s="237"/>
      <c r="N128" s="237"/>
      <c r="O128" t="s">
        <v>61</v>
      </c>
    </row>
    <row r="129" spans="2:14" ht="14.25">
      <c r="B129" s="74"/>
      <c r="C129" s="74"/>
      <c r="D129" s="74"/>
      <c r="E129" s="6"/>
      <c r="F129" s="59"/>
      <c r="G129" s="59"/>
      <c r="H129" s="59"/>
      <c r="I129" s="59"/>
      <c r="J129" s="59"/>
      <c r="K129" s="59"/>
      <c r="L129" s="59"/>
      <c r="M129" s="59"/>
      <c r="N129" s="59"/>
    </row>
    <row r="130" spans="2:14" ht="6.75" customHeight="1" thickBot="1">
      <c r="B130" s="74"/>
      <c r="C130" s="74"/>
      <c r="D130" s="74"/>
      <c r="E130" s="6"/>
      <c r="F130" s="59"/>
      <c r="G130" s="59"/>
      <c r="H130" s="59"/>
      <c r="I130" s="59"/>
      <c r="J130" s="59"/>
      <c r="K130" s="59"/>
      <c r="L130" s="59"/>
      <c r="M130" s="59"/>
      <c r="N130" s="59"/>
    </row>
    <row r="131" spans="1:14" ht="6.75" customHeight="1">
      <c r="A131" s="8"/>
      <c r="B131" s="75"/>
      <c r="C131" s="76"/>
      <c r="D131" s="76"/>
      <c r="E131" s="76"/>
      <c r="F131" s="76"/>
      <c r="G131" s="76"/>
      <c r="H131" s="76"/>
      <c r="I131" s="76"/>
      <c r="J131" s="76"/>
      <c r="K131" s="76"/>
      <c r="L131" s="76"/>
      <c r="M131" s="75"/>
      <c r="N131" s="75"/>
    </row>
    <row r="132" spans="1:14" ht="13.5">
      <c r="A132" s="8"/>
      <c r="B132" s="75"/>
      <c r="C132" s="75"/>
      <c r="D132" s="75"/>
      <c r="E132" s="75"/>
      <c r="F132" s="75"/>
      <c r="G132" s="75"/>
      <c r="H132" s="75"/>
      <c r="I132" s="75"/>
      <c r="J132" s="75"/>
      <c r="K132" s="75"/>
      <c r="L132" s="75"/>
      <c r="M132" s="75"/>
      <c r="N132" s="75"/>
    </row>
    <row r="133" spans="2:15" ht="14.25">
      <c r="B133" s="226" t="s">
        <v>8</v>
      </c>
      <c r="C133" s="226"/>
      <c r="D133" s="226"/>
      <c r="E133" s="7" t="s">
        <v>4</v>
      </c>
      <c r="F133" s="221" t="s">
        <v>169</v>
      </c>
      <c r="G133" s="221"/>
      <c r="H133" s="221"/>
      <c r="I133" s="221"/>
      <c r="J133" s="221"/>
      <c r="K133" s="221"/>
      <c r="L133" s="221"/>
      <c r="M133" s="221"/>
      <c r="N133" s="221"/>
      <c r="O133" t="str">
        <f>F133</f>
        <v>田　中　雅　城</v>
      </c>
    </row>
    <row r="134" spans="2:15" ht="14.25">
      <c r="B134" s="74"/>
      <c r="C134" s="74"/>
      <c r="D134" s="74"/>
      <c r="E134" s="6"/>
      <c r="F134" s="221" t="s">
        <v>170</v>
      </c>
      <c r="G134" s="221"/>
      <c r="H134" s="221"/>
      <c r="I134" s="221"/>
      <c r="J134" s="221"/>
      <c r="K134" s="221"/>
      <c r="L134" s="221"/>
      <c r="M134" s="221"/>
      <c r="N134" s="221"/>
      <c r="O134" t="s">
        <v>52</v>
      </c>
    </row>
    <row r="135" spans="2:15" ht="14.25">
      <c r="B135" s="74"/>
      <c r="C135" s="74"/>
      <c r="D135" s="74"/>
      <c r="E135" s="6"/>
      <c r="F135" s="221" t="s">
        <v>171</v>
      </c>
      <c r="G135" s="221"/>
      <c r="H135" s="221"/>
      <c r="I135" s="221"/>
      <c r="J135" s="221"/>
      <c r="K135" s="221"/>
      <c r="L135" s="221"/>
      <c r="M135" s="221"/>
      <c r="N135" s="221"/>
      <c r="O135" t="s">
        <v>53</v>
      </c>
    </row>
    <row r="136" spans="2:14" ht="17.25" customHeight="1">
      <c r="B136" s="74"/>
      <c r="C136" s="74"/>
      <c r="D136" s="74"/>
      <c r="E136" s="6"/>
      <c r="F136" s="236" t="s">
        <v>172</v>
      </c>
      <c r="G136" s="236"/>
      <c r="H136" s="236"/>
      <c r="I136" s="236"/>
      <c r="J136" s="236"/>
      <c r="K136" s="236"/>
      <c r="L136" s="236"/>
      <c r="M136" s="236"/>
      <c r="N136" s="236"/>
    </row>
    <row r="137" spans="2:14" ht="11.25" customHeight="1">
      <c r="B137" s="74"/>
      <c r="C137" s="74"/>
      <c r="D137" s="74"/>
      <c r="E137" s="6"/>
      <c r="F137" s="90"/>
      <c r="G137" s="90"/>
      <c r="H137" s="90"/>
      <c r="I137" s="90"/>
      <c r="J137" s="90"/>
      <c r="K137" s="90"/>
      <c r="L137" s="90"/>
      <c r="M137" s="90"/>
      <c r="N137" s="90"/>
    </row>
    <row r="138" spans="2:15" ht="14.25">
      <c r="B138" s="74"/>
      <c r="C138" s="74"/>
      <c r="D138" s="74"/>
      <c r="E138" s="7" t="s">
        <v>5</v>
      </c>
      <c r="F138" s="221" t="s">
        <v>173</v>
      </c>
      <c r="G138" s="221"/>
      <c r="H138" s="221"/>
      <c r="I138" s="221"/>
      <c r="J138" s="221"/>
      <c r="K138" s="221"/>
      <c r="L138" s="221"/>
      <c r="M138" s="221"/>
      <c r="N138" s="221"/>
      <c r="O138" t="s">
        <v>55</v>
      </c>
    </row>
    <row r="139" spans="2:15" ht="14.25">
      <c r="B139" s="74"/>
      <c r="C139" s="74"/>
      <c r="D139" s="74"/>
      <c r="E139" s="6"/>
      <c r="F139" s="221" t="s">
        <v>174</v>
      </c>
      <c r="G139" s="221"/>
      <c r="H139" s="221"/>
      <c r="I139" s="221"/>
      <c r="J139" s="221"/>
      <c r="K139" s="221"/>
      <c r="L139" s="221"/>
      <c r="M139" s="221"/>
      <c r="N139" s="221"/>
      <c r="O139" t="s">
        <v>176</v>
      </c>
    </row>
    <row r="140" spans="2:14" ht="14.25">
      <c r="B140" s="74"/>
      <c r="C140" s="74"/>
      <c r="D140" s="74"/>
      <c r="E140" s="6"/>
      <c r="F140" s="88"/>
      <c r="G140" s="88"/>
      <c r="H140" s="88"/>
      <c r="I140" s="88"/>
      <c r="J140" s="88"/>
      <c r="K140" s="88"/>
      <c r="L140" s="88"/>
      <c r="M140" s="88"/>
      <c r="N140" s="88"/>
    </row>
    <row r="141" spans="2:14" ht="6.75" customHeight="1" thickBot="1">
      <c r="B141" s="69"/>
      <c r="C141" s="69"/>
      <c r="D141" s="69"/>
      <c r="E141" s="70"/>
      <c r="F141" s="71"/>
      <c r="G141" s="71"/>
      <c r="H141" s="71"/>
      <c r="I141" s="71"/>
      <c r="J141" s="71"/>
      <c r="K141" s="71"/>
      <c r="L141" s="71"/>
      <c r="M141" s="71"/>
      <c r="N141" s="71"/>
    </row>
    <row r="142" spans="1:14" ht="13.5">
      <c r="A142" s="8"/>
      <c r="B142" s="72"/>
      <c r="C142" s="73"/>
      <c r="D142" s="73"/>
      <c r="E142" s="73"/>
      <c r="F142" s="73"/>
      <c r="G142" s="73"/>
      <c r="H142" s="73"/>
      <c r="I142" s="73"/>
      <c r="J142" s="73"/>
      <c r="K142" s="73"/>
      <c r="L142" s="73"/>
      <c r="M142" s="72"/>
      <c r="N142" s="72"/>
    </row>
    <row r="143" spans="1:14" ht="13.5">
      <c r="A143" s="243" t="s">
        <v>193</v>
      </c>
      <c r="B143" s="243"/>
      <c r="C143" s="243"/>
      <c r="D143" s="243"/>
      <c r="E143" s="243"/>
      <c r="F143" s="243"/>
      <c r="G143" s="243"/>
      <c r="H143" s="243"/>
      <c r="I143" s="243"/>
      <c r="J143" s="243"/>
      <c r="K143" s="243"/>
      <c r="L143" s="243"/>
      <c r="M143" s="243"/>
      <c r="N143" s="243"/>
    </row>
    <row r="144" spans="1:14" ht="13.5">
      <c r="A144" s="87"/>
      <c r="B144" s="87"/>
      <c r="C144" s="87"/>
      <c r="D144" s="87"/>
      <c r="E144" s="87"/>
      <c r="F144" s="87"/>
      <c r="G144" s="87"/>
      <c r="H144" s="87"/>
      <c r="I144" s="87"/>
      <c r="J144" s="87"/>
      <c r="K144" s="87"/>
      <c r="L144" s="87"/>
      <c r="M144" s="87"/>
      <c r="N144" s="87"/>
    </row>
    <row r="145" spans="1:14" ht="13.5">
      <c r="A145" s="243" t="s">
        <v>214</v>
      </c>
      <c r="B145" s="243"/>
      <c r="C145" s="243"/>
      <c r="D145" s="243"/>
      <c r="E145" s="243"/>
      <c r="F145" s="243"/>
      <c r="G145" s="243"/>
      <c r="H145" s="243"/>
      <c r="I145" s="243"/>
      <c r="J145" s="243"/>
      <c r="K145" s="243"/>
      <c r="L145" s="243"/>
      <c r="M145" s="243"/>
      <c r="N145" s="243"/>
    </row>
    <row r="146" spans="1:14" ht="13.5">
      <c r="A146" s="87"/>
      <c r="B146" s="87"/>
      <c r="C146" s="87"/>
      <c r="D146" s="87"/>
      <c r="E146" s="87"/>
      <c r="F146" s="87"/>
      <c r="G146" s="87"/>
      <c r="H146" s="87"/>
      <c r="I146" s="87"/>
      <c r="J146" s="87"/>
      <c r="K146" s="87"/>
      <c r="L146" s="87"/>
      <c r="M146" s="87"/>
      <c r="N146" s="87"/>
    </row>
    <row r="147" spans="5:15" ht="14.25">
      <c r="E147" s="7" t="s">
        <v>7</v>
      </c>
      <c r="F147" s="221" t="s">
        <v>111</v>
      </c>
      <c r="G147" s="221"/>
      <c r="H147" s="221"/>
      <c r="I147" s="221"/>
      <c r="J147" s="221"/>
      <c r="K147" s="221"/>
      <c r="L147" s="221"/>
      <c r="M147" s="221"/>
      <c r="N147" s="221"/>
      <c r="O147" t="s">
        <v>121</v>
      </c>
    </row>
    <row r="148" spans="5:14" ht="14.25">
      <c r="E148" s="7"/>
      <c r="F148" s="239" t="s">
        <v>105</v>
      </c>
      <c r="G148" s="239"/>
      <c r="H148" s="239"/>
      <c r="I148" s="239"/>
      <c r="J148" s="239"/>
      <c r="K148" s="239"/>
      <c r="L148" s="239"/>
      <c r="M148" s="239"/>
      <c r="N148" s="239"/>
    </row>
    <row r="149" spans="5:15" ht="17.25">
      <c r="E149" s="6"/>
      <c r="F149" s="244" t="s">
        <v>104</v>
      </c>
      <c r="G149" s="244"/>
      <c r="H149" s="244"/>
      <c r="I149" s="244"/>
      <c r="J149" s="244"/>
      <c r="K149" s="244"/>
      <c r="L149" s="244"/>
      <c r="M149" s="244"/>
      <c r="N149" s="244"/>
      <c r="O149" t="s">
        <v>108</v>
      </c>
    </row>
    <row r="150" spans="5:14" ht="14.25">
      <c r="E150" s="6"/>
      <c r="F150" s="221" t="s">
        <v>119</v>
      </c>
      <c r="G150" s="221"/>
      <c r="H150" s="221"/>
      <c r="I150" s="221"/>
      <c r="J150" s="221"/>
      <c r="K150" s="221"/>
      <c r="L150" s="221"/>
      <c r="M150" s="221"/>
      <c r="N150" s="221"/>
    </row>
    <row r="151" spans="5:14" ht="16.5" customHeight="1">
      <c r="E151" s="6"/>
      <c r="F151" s="236" t="s">
        <v>107</v>
      </c>
      <c r="G151" s="236"/>
      <c r="H151" s="236"/>
      <c r="I151" s="236"/>
      <c r="J151" s="236"/>
      <c r="K151" s="236"/>
      <c r="L151" s="236"/>
      <c r="M151" s="236"/>
      <c r="N151" s="236"/>
    </row>
    <row r="152" spans="5:14" ht="11.25" customHeight="1">
      <c r="E152" s="6"/>
      <c r="F152" s="90"/>
      <c r="G152" s="90"/>
      <c r="H152" s="90"/>
      <c r="I152" s="90"/>
      <c r="J152" s="90"/>
      <c r="K152" s="90"/>
      <c r="L152" s="90"/>
      <c r="M152" s="90"/>
      <c r="N152" s="90"/>
    </row>
    <row r="153" spans="5:15" ht="14.25">
      <c r="E153" s="7" t="s">
        <v>5</v>
      </c>
      <c r="F153" s="221" t="s">
        <v>68</v>
      </c>
      <c r="G153" s="221"/>
      <c r="H153" s="221"/>
      <c r="I153" s="221"/>
      <c r="J153" s="221"/>
      <c r="K153" s="221"/>
      <c r="L153" s="221"/>
      <c r="M153" s="221"/>
      <c r="N153" s="221"/>
      <c r="O153" t="s">
        <v>65</v>
      </c>
    </row>
    <row r="154" spans="5:15" ht="14.25">
      <c r="E154" s="6"/>
      <c r="F154" s="221" t="s">
        <v>175</v>
      </c>
      <c r="G154" s="221"/>
      <c r="H154" s="221"/>
      <c r="I154" s="221"/>
      <c r="J154" s="221"/>
      <c r="K154" s="221"/>
      <c r="L154" s="221"/>
      <c r="M154" s="221"/>
      <c r="N154" s="221"/>
      <c r="O154" t="s">
        <v>64</v>
      </c>
    </row>
  </sheetData>
  <sheetProtection sheet="1" objects="1" scenarios="1" selectLockedCells="1" selectUnlockedCells="1"/>
  <mergeCells count="134">
    <mergeCell ref="C33:N33"/>
    <mergeCell ref="C32:N32"/>
    <mergeCell ref="C81:G81"/>
    <mergeCell ref="H81:K81"/>
    <mergeCell ref="L81:M81"/>
    <mergeCell ref="D82:N82"/>
    <mergeCell ref="C65:D65"/>
    <mergeCell ref="C78:D78"/>
    <mergeCell ref="C36:N36"/>
    <mergeCell ref="C37:N37"/>
    <mergeCell ref="A42:E42"/>
    <mergeCell ref="D64:N64"/>
    <mergeCell ref="C80:N80"/>
    <mergeCell ref="D79:N79"/>
    <mergeCell ref="J70:K70"/>
    <mergeCell ref="E78:N78"/>
    <mergeCell ref="D72:H72"/>
    <mergeCell ref="J72:K72"/>
    <mergeCell ref="F154:N154"/>
    <mergeCell ref="F153:N153"/>
    <mergeCell ref="F151:N151"/>
    <mergeCell ref="F150:N150"/>
    <mergeCell ref="F92:N92"/>
    <mergeCell ref="F95:N95"/>
    <mergeCell ref="F101:N101"/>
    <mergeCell ref="F124:N124"/>
    <mergeCell ref="A145:N145"/>
    <mergeCell ref="F149:N149"/>
    <mergeCell ref="A15:N15"/>
    <mergeCell ref="C16:N16"/>
    <mergeCell ref="A26:N26"/>
    <mergeCell ref="B43:B44"/>
    <mergeCell ref="D22:N22"/>
    <mergeCell ref="D24:N24"/>
    <mergeCell ref="A20:N20"/>
    <mergeCell ref="C30:N30"/>
    <mergeCell ref="H57:N62"/>
    <mergeCell ref="F116:N116"/>
    <mergeCell ref="F123:N123"/>
    <mergeCell ref="G44:H44"/>
    <mergeCell ref="F43:H43"/>
    <mergeCell ref="I43:M43"/>
    <mergeCell ref="A143:N143"/>
    <mergeCell ref="D58:E58"/>
    <mergeCell ref="C84:G84"/>
    <mergeCell ref="H84:N84"/>
    <mergeCell ref="C57:G57"/>
    <mergeCell ref="F148:N148"/>
    <mergeCell ref="F125:N125"/>
    <mergeCell ref="F139:N139"/>
    <mergeCell ref="F134:N134"/>
    <mergeCell ref="F135:N135"/>
    <mergeCell ref="B133:D133"/>
    <mergeCell ref="F133:N133"/>
    <mergeCell ref="F147:N147"/>
    <mergeCell ref="F136:N136"/>
    <mergeCell ref="F127:N127"/>
    <mergeCell ref="F128:N128"/>
    <mergeCell ref="F102:N102"/>
    <mergeCell ref="E65:N65"/>
    <mergeCell ref="B121:D121"/>
    <mergeCell ref="F112:N112"/>
    <mergeCell ref="F122:N122"/>
    <mergeCell ref="B110:D110"/>
    <mergeCell ref="F110:N110"/>
    <mergeCell ref="F115:N115"/>
    <mergeCell ref="F111:N111"/>
    <mergeCell ref="F121:N121"/>
    <mergeCell ref="B89:D89"/>
    <mergeCell ref="F105:N105"/>
    <mergeCell ref="F113:N113"/>
    <mergeCell ref="F94:N94"/>
    <mergeCell ref="B100:D100"/>
    <mergeCell ref="F100:N100"/>
    <mergeCell ref="F106:N106"/>
    <mergeCell ref="F103:N103"/>
    <mergeCell ref="A85:N85"/>
    <mergeCell ref="D68:N68"/>
    <mergeCell ref="A69:C69"/>
    <mergeCell ref="D69:H69"/>
    <mergeCell ref="J69:K69"/>
    <mergeCell ref="D70:H70"/>
    <mergeCell ref="C83:N83"/>
    <mergeCell ref="D73:H73"/>
    <mergeCell ref="J73:K73"/>
    <mergeCell ref="F138:N138"/>
    <mergeCell ref="C29:N29"/>
    <mergeCell ref="A86:N86"/>
    <mergeCell ref="F89:N89"/>
    <mergeCell ref="F91:N91"/>
    <mergeCell ref="C67:N67"/>
    <mergeCell ref="F90:N90"/>
    <mergeCell ref="B101:D101"/>
    <mergeCell ref="B102:D102"/>
    <mergeCell ref="C43:E43"/>
    <mergeCell ref="A2:N2"/>
    <mergeCell ref="A3:N3"/>
    <mergeCell ref="A10:N10"/>
    <mergeCell ref="C12:N12"/>
    <mergeCell ref="C11:N11"/>
    <mergeCell ref="A56:E56"/>
    <mergeCell ref="C41:N41"/>
    <mergeCell ref="D44:E44"/>
    <mergeCell ref="J44:K44"/>
    <mergeCell ref="A18:N18"/>
    <mergeCell ref="A28:E28"/>
    <mergeCell ref="C38:N38"/>
    <mergeCell ref="C14:N14"/>
    <mergeCell ref="J71:K71"/>
    <mergeCell ref="C34:N34"/>
    <mergeCell ref="C31:N31"/>
    <mergeCell ref="B57:B58"/>
    <mergeCell ref="A27:N27"/>
    <mergeCell ref="C25:N25"/>
    <mergeCell ref="C23:N23"/>
    <mergeCell ref="D77:H77"/>
    <mergeCell ref="J77:K77"/>
    <mergeCell ref="D74:H74"/>
    <mergeCell ref="J74:K74"/>
    <mergeCell ref="D75:H75"/>
    <mergeCell ref="C40:N40"/>
    <mergeCell ref="N43:N44"/>
    <mergeCell ref="B55:N55"/>
    <mergeCell ref="E66:N66"/>
    <mergeCell ref="J75:K75"/>
    <mergeCell ref="D76:H76"/>
    <mergeCell ref="J76:K76"/>
    <mergeCell ref="D71:H71"/>
    <mergeCell ref="A1:N1"/>
    <mergeCell ref="A4:N4"/>
    <mergeCell ref="A5:N5"/>
    <mergeCell ref="C13:N13"/>
    <mergeCell ref="A7:N7"/>
    <mergeCell ref="A17:N17"/>
  </mergeCells>
  <printOptions horizontalCentered="1" verticalCentered="1"/>
  <pageMargins left="0.3937007874015748" right="0.3937007874015748" top="0.1968503937007874" bottom="0.1968503937007874" header="0" footer="0"/>
  <pageSetup fitToHeight="3" horizontalDpi="300" verticalDpi="300" orientation="portrait" paperSize="9" scale="95" r:id="rId1"/>
  <rowBreaks count="1" manualBreakCount="1">
    <brk id="84" max="13" man="1"/>
  </rowBreaks>
</worksheet>
</file>

<file path=xl/worksheets/sheet2.xml><?xml version="1.0" encoding="utf-8"?>
<worksheet xmlns="http://schemas.openxmlformats.org/spreadsheetml/2006/main" xmlns:r="http://schemas.openxmlformats.org/officeDocument/2006/relationships">
  <sheetPr>
    <pageSetUpPr fitToPage="1"/>
  </sheetPr>
  <dimension ref="A1:AK42"/>
  <sheetViews>
    <sheetView showGridLines="0" showRowColHeaders="0" showZeros="0" tabSelected="1" view="pageBreakPreview" zoomScale="85" zoomScaleNormal="55" zoomScaleSheetLayoutView="85" zoomScalePageLayoutView="0" workbookViewId="0" topLeftCell="A1">
      <pane xSplit="16" topLeftCell="Q1" activePane="topRight" state="frozen"/>
      <selection pane="topLeft" activeCell="O116" sqref="O116"/>
      <selection pane="topRight" activeCell="O22" sqref="O22"/>
    </sheetView>
  </sheetViews>
  <sheetFormatPr defaultColWidth="9.00390625" defaultRowHeight="13.5"/>
  <cols>
    <col min="1" max="1" width="3.00390625" style="0" customWidth="1"/>
    <col min="2" max="2" width="8.875" style="0" customWidth="1"/>
    <col min="3" max="3" width="6.75390625" style="0" customWidth="1"/>
    <col min="4" max="4" width="3.875" style="0" bestFit="1" customWidth="1"/>
    <col min="5" max="5" width="6.50390625" style="0" customWidth="1"/>
    <col min="6" max="6" width="7.00390625" style="0" customWidth="1"/>
    <col min="7" max="7" width="3.875" style="0" bestFit="1" customWidth="1"/>
    <col min="8" max="8" width="7.125" style="0" bestFit="1" customWidth="1"/>
    <col min="9" max="9" width="7.00390625" style="0" customWidth="1"/>
    <col min="10" max="10" width="4.375" style="0" customWidth="1"/>
    <col min="11" max="11" width="7.125" style="0" bestFit="1" customWidth="1"/>
    <col min="12" max="12" width="7.00390625" style="0" customWidth="1"/>
    <col min="13" max="13" width="6.75390625" style="0" customWidth="1"/>
    <col min="14" max="14" width="3.875" style="0" bestFit="1" customWidth="1"/>
    <col min="15" max="15" width="5.50390625" style="0" customWidth="1"/>
    <col min="16" max="16" width="3.875" style="0" bestFit="1" customWidth="1"/>
    <col min="17" max="17" width="9.00390625" style="0" hidden="1" customWidth="1"/>
    <col min="18" max="18" width="9.75390625" style="0" hidden="1" customWidth="1"/>
    <col min="19" max="19" width="2.875" style="0" hidden="1" customWidth="1"/>
    <col min="20" max="30" width="6.25390625" style="0" hidden="1" customWidth="1"/>
    <col min="31" max="31" width="6.50390625" style="0" hidden="1" customWidth="1"/>
    <col min="32" max="52" width="9.00390625" style="0" hidden="1" customWidth="1"/>
  </cols>
  <sheetData>
    <row r="1" spans="1:37" ht="28.5" customHeight="1">
      <c r="A1" s="125"/>
      <c r="B1" s="125"/>
      <c r="C1" s="125"/>
      <c r="D1" s="373" t="s">
        <v>264</v>
      </c>
      <c r="E1" s="373"/>
      <c r="F1" s="373"/>
      <c r="G1" s="373"/>
      <c r="H1" s="373"/>
      <c r="I1" s="373"/>
      <c r="J1" s="373"/>
      <c r="K1" s="373"/>
      <c r="L1" s="373"/>
      <c r="M1" s="373"/>
      <c r="N1" s="373"/>
      <c r="O1" s="373"/>
      <c r="P1" s="373"/>
      <c r="Q1" s="164"/>
      <c r="R1" s="164"/>
      <c r="S1" s="165"/>
      <c r="T1" s="165"/>
      <c r="U1" s="165"/>
      <c r="V1" s="165"/>
      <c r="W1" s="165"/>
      <c r="X1" s="165"/>
      <c r="Y1" s="165"/>
      <c r="Z1" s="165"/>
      <c r="AA1" s="165"/>
      <c r="AB1" s="165"/>
      <c r="AC1" s="165"/>
      <c r="AD1" s="165"/>
      <c r="AE1" s="165"/>
      <c r="AF1" s="165"/>
      <c r="AG1" s="164"/>
      <c r="AH1" s="164"/>
      <c r="AI1" s="164"/>
      <c r="AJ1" s="164"/>
      <c r="AK1" s="164"/>
    </row>
    <row r="2" spans="1:37" ht="5.25" customHeight="1">
      <c r="A2" s="97"/>
      <c r="B2" s="125"/>
      <c r="C2" s="125"/>
      <c r="D2" s="125"/>
      <c r="E2" s="125"/>
      <c r="F2" s="125"/>
      <c r="G2" s="125"/>
      <c r="H2" s="125"/>
      <c r="I2" s="125"/>
      <c r="J2" s="125"/>
      <c r="K2" s="125"/>
      <c r="L2" s="125"/>
      <c r="M2" s="125"/>
      <c r="N2" s="125"/>
      <c r="O2" s="125"/>
      <c r="P2" s="125"/>
      <c r="Q2" s="164"/>
      <c r="R2" s="164"/>
      <c r="S2" s="164"/>
      <c r="T2" s="164"/>
      <c r="U2" s="164"/>
      <c r="V2" s="164"/>
      <c r="W2" s="164"/>
      <c r="X2" s="164"/>
      <c r="Y2" s="164"/>
      <c r="Z2" s="164"/>
      <c r="AA2" s="164"/>
      <c r="AB2" s="164"/>
      <c r="AC2" s="164"/>
      <c r="AD2" s="164"/>
      <c r="AE2" s="164"/>
      <c r="AF2" s="164"/>
      <c r="AG2" s="164"/>
      <c r="AH2" s="164"/>
      <c r="AI2" s="164"/>
      <c r="AJ2" s="164"/>
      <c r="AK2" s="164"/>
    </row>
    <row r="3" spans="1:37" ht="14.25">
      <c r="A3" s="156"/>
      <c r="B3" s="156"/>
      <c r="C3" s="156"/>
      <c r="D3" s="156"/>
      <c r="E3" s="156"/>
      <c r="F3" s="156"/>
      <c r="G3" s="156"/>
      <c r="H3" s="156"/>
      <c r="I3" s="156"/>
      <c r="J3" s="156"/>
      <c r="K3" s="295" t="s">
        <v>265</v>
      </c>
      <c r="L3" s="295"/>
      <c r="M3" s="163"/>
      <c r="N3" s="157" t="s">
        <v>49</v>
      </c>
      <c r="O3" s="163"/>
      <c r="P3" s="157" t="s">
        <v>15</v>
      </c>
      <c r="Q3" s="164"/>
      <c r="R3" s="164"/>
      <c r="S3" s="164"/>
      <c r="T3" s="164"/>
      <c r="U3" s="164"/>
      <c r="V3" s="164"/>
      <c r="W3" s="164"/>
      <c r="X3" s="164"/>
      <c r="Y3" s="164"/>
      <c r="Z3" s="164"/>
      <c r="AA3" s="164"/>
      <c r="AB3" s="164"/>
      <c r="AC3" s="164"/>
      <c r="AD3" s="164"/>
      <c r="AE3" s="164"/>
      <c r="AF3" s="164"/>
      <c r="AG3" s="164"/>
      <c r="AH3" s="164"/>
      <c r="AI3" s="164"/>
      <c r="AJ3" s="164"/>
      <c r="AK3" s="164"/>
    </row>
    <row r="4" spans="1:37" ht="5.25" customHeight="1" thickBot="1">
      <c r="A4" s="125"/>
      <c r="B4" s="125"/>
      <c r="C4" s="125"/>
      <c r="D4" s="125"/>
      <c r="E4" s="125"/>
      <c r="F4" s="125"/>
      <c r="G4" s="125"/>
      <c r="H4" s="125"/>
      <c r="I4" s="125"/>
      <c r="J4" s="125"/>
      <c r="K4" s="125"/>
      <c r="L4" s="125"/>
      <c r="M4" s="125"/>
      <c r="N4" s="125"/>
      <c r="O4" s="125"/>
      <c r="P4" s="125"/>
      <c r="Q4" s="164"/>
      <c r="R4" s="164"/>
      <c r="S4" s="164"/>
      <c r="T4" s="164"/>
      <c r="U4" s="164"/>
      <c r="V4" s="164"/>
      <c r="W4" s="164"/>
      <c r="X4" s="164"/>
      <c r="Y4" s="164"/>
      <c r="Z4" s="164"/>
      <c r="AA4" s="164"/>
      <c r="AB4" s="164"/>
      <c r="AC4" s="164"/>
      <c r="AD4" s="164"/>
      <c r="AE4" s="164"/>
      <c r="AF4" s="164"/>
      <c r="AG4" s="164"/>
      <c r="AH4" s="164"/>
      <c r="AI4" s="164"/>
      <c r="AJ4" s="164"/>
      <c r="AK4" s="164"/>
    </row>
    <row r="5" spans="1:37" ht="34.5" thickTop="1">
      <c r="A5" s="296" t="s">
        <v>10</v>
      </c>
      <c r="B5" s="297"/>
      <c r="C5" s="298"/>
      <c r="D5" s="341"/>
      <c r="E5" s="342"/>
      <c r="F5" s="342"/>
      <c r="G5" s="342"/>
      <c r="H5" s="342"/>
      <c r="I5" s="342"/>
      <c r="J5" s="342"/>
      <c r="K5" s="342"/>
      <c r="L5" s="342"/>
      <c r="M5" s="342"/>
      <c r="N5" s="342"/>
      <c r="O5" s="342"/>
      <c r="P5" s="343"/>
      <c r="Q5" s="164"/>
      <c r="R5" s="164"/>
      <c r="S5" s="164"/>
      <c r="T5" s="164"/>
      <c r="U5" s="164"/>
      <c r="V5" s="164"/>
      <c r="W5" s="164"/>
      <c r="X5" s="164"/>
      <c r="Y5" s="164"/>
      <c r="Z5" s="164"/>
      <c r="AA5" s="164"/>
      <c r="AB5" s="164"/>
      <c r="AC5" s="164"/>
      <c r="AD5" s="164"/>
      <c r="AE5" s="164"/>
      <c r="AF5" s="164"/>
      <c r="AG5" s="164"/>
      <c r="AH5" s="164"/>
      <c r="AI5" s="164"/>
      <c r="AJ5" s="164"/>
      <c r="AK5" s="164"/>
    </row>
    <row r="6" spans="1:37" ht="33.75">
      <c r="A6" s="348" t="s">
        <v>45</v>
      </c>
      <c r="B6" s="349"/>
      <c r="C6" s="350"/>
      <c r="D6" s="344"/>
      <c r="E6" s="344"/>
      <c r="F6" s="344"/>
      <c r="G6" s="344"/>
      <c r="H6" s="344"/>
      <c r="I6" s="344"/>
      <c r="J6" s="345"/>
      <c r="K6" s="353" t="s">
        <v>17</v>
      </c>
      <c r="L6" s="354"/>
      <c r="M6" s="355"/>
      <c r="N6" s="356"/>
      <c r="O6" s="356"/>
      <c r="P6" s="357"/>
      <c r="Q6" s="164"/>
      <c r="R6" s="164"/>
      <c r="S6" s="164"/>
      <c r="T6" s="164"/>
      <c r="U6" s="164"/>
      <c r="V6" s="164"/>
      <c r="W6" s="164"/>
      <c r="X6" s="164"/>
      <c r="Y6" s="164"/>
      <c r="Z6" s="164"/>
      <c r="AA6" s="164"/>
      <c r="AB6" s="164"/>
      <c r="AC6" s="164"/>
      <c r="AD6" s="164"/>
      <c r="AE6" s="164"/>
      <c r="AF6" s="164"/>
      <c r="AG6" s="164"/>
      <c r="AH6" s="164"/>
      <c r="AI6" s="164"/>
      <c r="AJ6" s="164"/>
      <c r="AK6" s="164"/>
    </row>
    <row r="7" spans="1:37" ht="33.75">
      <c r="A7" s="374" t="s">
        <v>66</v>
      </c>
      <c r="B7" s="375"/>
      <c r="C7" s="376"/>
      <c r="D7" s="361"/>
      <c r="E7" s="361"/>
      <c r="F7" s="361"/>
      <c r="G7" s="361"/>
      <c r="H7" s="361"/>
      <c r="I7" s="361"/>
      <c r="J7" s="361"/>
      <c r="K7" s="361"/>
      <c r="L7" s="362"/>
      <c r="M7" s="353" t="s">
        <v>16</v>
      </c>
      <c r="N7" s="354"/>
      <c r="O7" s="388">
        <f>IF($M$6=D8,F8,IF($M$6=G8,I8,IF($M$6=J8,L8,IF($M$6=M8,O8,IF($M$6=D9,F9,IF($M$6=D10,F10+I10+L10+O10,IF($M$6=G10,I10+L10+O10,0)))))))+IF($M$6=J10,L10+O10,IF($M$6=M10,O10,IF($M$6=G9,I9,0)))</f>
        <v>0</v>
      </c>
      <c r="P7" s="389"/>
      <c r="Q7" s="164"/>
      <c r="R7" s="164"/>
      <c r="S7" s="164"/>
      <c r="T7" s="164"/>
      <c r="U7" s="164"/>
      <c r="V7" s="164"/>
      <c r="W7" s="164"/>
      <c r="X7" s="164"/>
      <c r="Y7" s="164"/>
      <c r="Z7" s="164"/>
      <c r="AA7" s="164"/>
      <c r="AB7" s="164"/>
      <c r="AC7" s="164"/>
      <c r="AD7" s="164"/>
      <c r="AE7" s="164"/>
      <c r="AF7" s="164"/>
      <c r="AG7" s="164"/>
      <c r="AH7" s="164"/>
      <c r="AI7" s="164"/>
      <c r="AJ7" s="164"/>
      <c r="AK7" s="164"/>
    </row>
    <row r="8" spans="1:37" ht="15.75" customHeight="1">
      <c r="A8" s="377" t="s">
        <v>261</v>
      </c>
      <c r="B8" s="378"/>
      <c r="C8" s="379"/>
      <c r="D8" s="302" t="str">
        <f>U32</f>
        <v>１種・社</v>
      </c>
      <c r="E8" s="303"/>
      <c r="F8" s="99"/>
      <c r="G8" s="302" t="str">
        <f>V32</f>
        <v>１種・大</v>
      </c>
      <c r="H8" s="303"/>
      <c r="I8" s="99"/>
      <c r="J8" s="302" t="str">
        <f>W32</f>
        <v>２種・高</v>
      </c>
      <c r="K8" s="303"/>
      <c r="L8" s="99"/>
      <c r="M8" s="302" t="str">
        <f>X32</f>
        <v>３種・中</v>
      </c>
      <c r="N8" s="303"/>
      <c r="O8" s="331"/>
      <c r="P8" s="332"/>
      <c r="Q8" s="164"/>
      <c r="R8" s="166" t="s">
        <v>229</v>
      </c>
      <c r="S8" s="167"/>
      <c r="T8" s="167"/>
      <c r="U8" s="167"/>
      <c r="V8" s="167"/>
      <c r="W8" s="167"/>
      <c r="X8" s="167"/>
      <c r="Y8" s="167"/>
      <c r="Z8" s="167"/>
      <c r="AA8" s="167"/>
      <c r="AB8" s="167"/>
      <c r="AC8" s="167"/>
      <c r="AD8" s="167"/>
      <c r="AE8" s="167"/>
      <c r="AF8" s="164"/>
      <c r="AG8" s="164"/>
      <c r="AH8" s="164"/>
      <c r="AI8" s="164"/>
      <c r="AJ8" s="164"/>
      <c r="AK8" s="164"/>
    </row>
    <row r="9" spans="1:37" ht="15.75" customHeight="1">
      <c r="A9" s="380"/>
      <c r="B9" s="381"/>
      <c r="C9" s="382"/>
      <c r="D9" s="329" t="str">
        <f>Y32</f>
        <v>４種・小</v>
      </c>
      <c r="E9" s="330"/>
      <c r="F9" s="100"/>
      <c r="G9" s="329" t="str">
        <f>AD32</f>
        <v>シ ニ ア</v>
      </c>
      <c r="H9" s="330"/>
      <c r="I9" s="100"/>
      <c r="J9" s="351"/>
      <c r="K9" s="351"/>
      <c r="L9" s="351"/>
      <c r="M9" s="351"/>
      <c r="N9" s="351"/>
      <c r="O9" s="351"/>
      <c r="P9" s="352"/>
      <c r="Q9" s="164"/>
      <c r="R9" s="167"/>
      <c r="S9" s="167"/>
      <c r="T9" s="167"/>
      <c r="U9" s="167"/>
      <c r="V9" s="167"/>
      <c r="W9" s="167"/>
      <c r="X9" s="167"/>
      <c r="Y9" s="167"/>
      <c r="Z9" s="167"/>
      <c r="AA9" s="167"/>
      <c r="AB9" s="167"/>
      <c r="AC9" s="167"/>
      <c r="AD9" s="167"/>
      <c r="AE9" s="167"/>
      <c r="AF9" s="164"/>
      <c r="AG9" s="164"/>
      <c r="AH9" s="164"/>
      <c r="AI9" s="164"/>
      <c r="AJ9" s="164"/>
      <c r="AK9" s="164"/>
    </row>
    <row r="10" spans="1:37" ht="15.75" customHeight="1">
      <c r="A10" s="383"/>
      <c r="B10" s="384"/>
      <c r="C10" s="385"/>
      <c r="D10" s="346" t="str">
        <f>Z32</f>
        <v>女子一般</v>
      </c>
      <c r="E10" s="347"/>
      <c r="F10" s="98"/>
      <c r="G10" s="346" t="str">
        <f>AA32</f>
        <v>女子大学</v>
      </c>
      <c r="H10" s="347"/>
      <c r="I10" s="98"/>
      <c r="J10" s="346" t="str">
        <f>AB32</f>
        <v>女子高校</v>
      </c>
      <c r="K10" s="347"/>
      <c r="L10" s="101"/>
      <c r="M10" s="346" t="str">
        <f>AC32</f>
        <v>女子中学</v>
      </c>
      <c r="N10" s="347"/>
      <c r="O10" s="358"/>
      <c r="P10" s="359"/>
      <c r="Q10" s="164"/>
      <c r="R10" s="167"/>
      <c r="S10" s="167"/>
      <c r="T10" s="167"/>
      <c r="U10" s="167"/>
      <c r="V10" s="167"/>
      <c r="W10" s="167"/>
      <c r="X10" s="167"/>
      <c r="Y10" s="167"/>
      <c r="Z10" s="167"/>
      <c r="AA10" s="167"/>
      <c r="AB10" s="167"/>
      <c r="AC10" s="167"/>
      <c r="AD10" s="167"/>
      <c r="AE10" s="167"/>
      <c r="AF10" s="164"/>
      <c r="AG10" s="164"/>
      <c r="AH10" s="164"/>
      <c r="AI10" s="164"/>
      <c r="AJ10" s="164"/>
      <c r="AK10" s="164"/>
    </row>
    <row r="11" spans="1:37" ht="13.5" customHeight="1">
      <c r="A11" s="338" t="s">
        <v>95</v>
      </c>
      <c r="B11" s="338"/>
      <c r="C11" s="338"/>
      <c r="D11" s="338"/>
      <c r="E11" s="338"/>
      <c r="F11" s="338"/>
      <c r="G11" s="338"/>
      <c r="H11" s="338"/>
      <c r="I11" s="338"/>
      <c r="J11" s="338"/>
      <c r="K11" s="338"/>
      <c r="L11" s="338"/>
      <c r="M11" s="338"/>
      <c r="N11" s="338"/>
      <c r="O11" s="338"/>
      <c r="P11" s="338"/>
      <c r="Q11" s="164"/>
      <c r="R11" s="167"/>
      <c r="S11" s="167"/>
      <c r="T11" s="167"/>
      <c r="U11" s="167"/>
      <c r="V11" s="167"/>
      <c r="W11" s="167"/>
      <c r="X11" s="167"/>
      <c r="Y11" s="167"/>
      <c r="Z11" s="167"/>
      <c r="AA11" s="167"/>
      <c r="AB11" s="167"/>
      <c r="AC11" s="167"/>
      <c r="AD11" s="167"/>
      <c r="AE11" s="167"/>
      <c r="AF11" s="164"/>
      <c r="AG11" s="164"/>
      <c r="AH11" s="164"/>
      <c r="AI11" s="164"/>
      <c r="AJ11" s="164"/>
      <c r="AK11" s="164"/>
    </row>
    <row r="12" spans="1:37" ht="14.25" customHeight="1" thickBot="1">
      <c r="A12" s="158"/>
      <c r="B12" s="158"/>
      <c r="C12" s="158"/>
      <c r="D12" s="158"/>
      <c r="E12" s="158"/>
      <c r="F12" s="158"/>
      <c r="G12" s="158"/>
      <c r="H12" s="158"/>
      <c r="I12" s="158"/>
      <c r="J12" s="158"/>
      <c r="K12" s="158"/>
      <c r="L12" s="158"/>
      <c r="M12" s="158"/>
      <c r="N12" s="158"/>
      <c r="O12" s="158"/>
      <c r="P12" s="158"/>
      <c r="Q12" s="164"/>
      <c r="R12" s="167"/>
      <c r="S12" s="167"/>
      <c r="T12" s="167"/>
      <c r="U12" s="167"/>
      <c r="V12" s="167"/>
      <c r="W12" s="167"/>
      <c r="X12" s="167"/>
      <c r="Y12" s="167"/>
      <c r="Z12" s="167"/>
      <c r="AA12" s="167"/>
      <c r="AB12" s="167"/>
      <c r="AC12" s="167"/>
      <c r="AD12" s="167"/>
      <c r="AE12" s="167"/>
      <c r="AF12" s="164"/>
      <c r="AG12" s="164"/>
      <c r="AH12" s="164"/>
      <c r="AI12" s="164"/>
      <c r="AJ12" s="164"/>
      <c r="AK12" s="164"/>
    </row>
    <row r="13" spans="1:37" ht="14.25" customHeight="1" thickTop="1">
      <c r="A13" s="395" t="s">
        <v>236</v>
      </c>
      <c r="B13" s="396"/>
      <c r="C13" s="396"/>
      <c r="D13" s="425">
        <v>2017</v>
      </c>
      <c r="E13" s="426"/>
      <c r="F13" s="201" t="s">
        <v>262</v>
      </c>
      <c r="G13" s="427"/>
      <c r="H13" s="427"/>
      <c r="I13" s="151" t="s">
        <v>263</v>
      </c>
      <c r="J13" s="202"/>
      <c r="K13" s="201" t="s">
        <v>15</v>
      </c>
      <c r="L13" s="203"/>
      <c r="M13" s="203"/>
      <c r="N13" s="203"/>
      <c r="O13" s="203"/>
      <c r="P13" s="152"/>
      <c r="Q13" s="164"/>
      <c r="R13" s="167"/>
      <c r="S13" s="167"/>
      <c r="T13" s="167"/>
      <c r="U13" s="167"/>
      <c r="V13" s="167"/>
      <c r="W13" s="167"/>
      <c r="X13" s="167"/>
      <c r="Y13" s="167"/>
      <c r="Z13" s="167"/>
      <c r="AA13" s="167"/>
      <c r="AB13" s="167"/>
      <c r="AC13" s="167"/>
      <c r="AD13" s="167"/>
      <c r="AE13" s="167"/>
      <c r="AF13" s="164"/>
      <c r="AG13" s="164"/>
      <c r="AH13" s="164"/>
      <c r="AI13" s="164"/>
      <c r="AJ13" s="164"/>
      <c r="AK13" s="164"/>
    </row>
    <row r="14" spans="1:37" ht="13.5" customHeight="1">
      <c r="A14" s="397" t="s">
        <v>221</v>
      </c>
      <c r="B14" s="398"/>
      <c r="C14" s="398"/>
      <c r="D14" s="399" t="s">
        <v>222</v>
      </c>
      <c r="E14" s="399"/>
      <c r="F14" s="399"/>
      <c r="G14" s="399"/>
      <c r="H14" s="399"/>
      <c r="I14" s="399"/>
      <c r="J14" s="399"/>
      <c r="K14" s="399"/>
      <c r="L14" s="399"/>
      <c r="M14" s="399"/>
      <c r="N14" s="399"/>
      <c r="O14" s="399"/>
      <c r="P14" s="400"/>
      <c r="Q14" s="164"/>
      <c r="R14" s="167"/>
      <c r="S14" s="167"/>
      <c r="T14" s="167"/>
      <c r="U14" s="167"/>
      <c r="V14" s="167"/>
      <c r="W14" s="167"/>
      <c r="X14" s="167"/>
      <c r="Y14" s="167"/>
      <c r="Z14" s="167"/>
      <c r="AA14" s="167"/>
      <c r="AB14" s="167"/>
      <c r="AC14" s="167"/>
      <c r="AD14" s="167"/>
      <c r="AE14" s="167"/>
      <c r="AF14" s="164"/>
      <c r="AG14" s="164"/>
      <c r="AH14" s="164"/>
      <c r="AI14" s="164"/>
      <c r="AJ14" s="164"/>
      <c r="AK14" s="164"/>
    </row>
    <row r="15" spans="1:37" ht="15">
      <c r="A15" s="370" t="s">
        <v>228</v>
      </c>
      <c r="B15" s="371"/>
      <c r="C15" s="372"/>
      <c r="D15" s="336" t="s">
        <v>223</v>
      </c>
      <c r="E15" s="337"/>
      <c r="F15" s="145" t="s">
        <v>224</v>
      </c>
      <c r="G15" s="103"/>
      <c r="H15" s="145" t="s">
        <v>225</v>
      </c>
      <c r="I15" s="146"/>
      <c r="J15" s="146" t="s">
        <v>230</v>
      </c>
      <c r="K15" s="146"/>
      <c r="L15" s="333" t="s">
        <v>226</v>
      </c>
      <c r="M15" s="333"/>
      <c r="N15" s="333"/>
      <c r="O15" s="333"/>
      <c r="P15" s="334"/>
      <c r="Q15" s="164"/>
      <c r="R15" s="167"/>
      <c r="S15" s="167"/>
      <c r="T15" s="167"/>
      <c r="U15" s="167"/>
      <c r="V15" s="167"/>
      <c r="W15" s="167"/>
      <c r="X15" s="167"/>
      <c r="Y15" s="167"/>
      <c r="Z15" s="167"/>
      <c r="AA15" s="167"/>
      <c r="AB15" s="167"/>
      <c r="AC15" s="167"/>
      <c r="AD15" s="167"/>
      <c r="AE15" s="167"/>
      <c r="AF15" s="164"/>
      <c r="AG15" s="164"/>
      <c r="AH15" s="164"/>
      <c r="AI15" s="164"/>
      <c r="AJ15" s="164"/>
      <c r="AK15" s="164"/>
    </row>
    <row r="16" spans="1:37" ht="15">
      <c r="A16" s="370" t="s">
        <v>228</v>
      </c>
      <c r="B16" s="371"/>
      <c r="C16" s="372"/>
      <c r="D16" s="336" t="s">
        <v>134</v>
      </c>
      <c r="E16" s="337"/>
      <c r="F16" s="145" t="s">
        <v>224</v>
      </c>
      <c r="G16" s="103"/>
      <c r="H16" s="145" t="s">
        <v>225</v>
      </c>
      <c r="I16" s="147" t="s">
        <v>231</v>
      </c>
      <c r="J16" s="335"/>
      <c r="K16" s="335"/>
      <c r="L16" s="333" t="s">
        <v>232</v>
      </c>
      <c r="M16" s="333"/>
      <c r="N16" s="333"/>
      <c r="O16" s="333"/>
      <c r="P16" s="334"/>
      <c r="Q16" s="164"/>
      <c r="R16" s="167"/>
      <c r="S16" s="167"/>
      <c r="T16" s="167"/>
      <c r="U16" s="167"/>
      <c r="V16" s="167"/>
      <c r="W16" s="167"/>
      <c r="X16" s="167"/>
      <c r="Y16" s="167"/>
      <c r="Z16" s="167"/>
      <c r="AA16" s="167"/>
      <c r="AB16" s="167"/>
      <c r="AC16" s="167"/>
      <c r="AD16" s="167"/>
      <c r="AE16" s="167"/>
      <c r="AF16" s="164"/>
      <c r="AG16" s="164"/>
      <c r="AH16" s="164"/>
      <c r="AI16" s="164"/>
      <c r="AJ16" s="164"/>
      <c r="AK16" s="164"/>
    </row>
    <row r="17" spans="1:37" ht="15">
      <c r="A17" s="370" t="s">
        <v>228</v>
      </c>
      <c r="B17" s="371"/>
      <c r="C17" s="372"/>
      <c r="D17" s="336" t="s">
        <v>227</v>
      </c>
      <c r="E17" s="337"/>
      <c r="F17" s="145" t="s">
        <v>224</v>
      </c>
      <c r="G17" s="103"/>
      <c r="H17" s="145" t="s">
        <v>225</v>
      </c>
      <c r="I17" s="146"/>
      <c r="J17" s="146"/>
      <c r="K17" s="146"/>
      <c r="L17" s="146"/>
      <c r="M17" s="146"/>
      <c r="N17" s="146"/>
      <c r="O17" s="146"/>
      <c r="P17" s="148"/>
      <c r="Q17" s="164"/>
      <c r="R17" s="167"/>
      <c r="S17" s="167"/>
      <c r="T17" s="167"/>
      <c r="U17" s="167"/>
      <c r="V17" s="167"/>
      <c r="W17" s="167"/>
      <c r="X17" s="167"/>
      <c r="Y17" s="167"/>
      <c r="Z17" s="167"/>
      <c r="AA17" s="167"/>
      <c r="AB17" s="167"/>
      <c r="AC17" s="167"/>
      <c r="AD17" s="167"/>
      <c r="AE17" s="167"/>
      <c r="AF17" s="164"/>
      <c r="AG17" s="164"/>
      <c r="AH17" s="164"/>
      <c r="AI17" s="164"/>
      <c r="AJ17" s="164"/>
      <c r="AK17" s="164"/>
    </row>
    <row r="18" spans="1:37" ht="15">
      <c r="A18" s="370" t="s">
        <v>228</v>
      </c>
      <c r="B18" s="371"/>
      <c r="C18" s="372"/>
      <c r="D18" s="336" t="s">
        <v>266</v>
      </c>
      <c r="E18" s="337"/>
      <c r="F18" s="337"/>
      <c r="G18" s="146"/>
      <c r="H18" s="146"/>
      <c r="I18" s="147" t="s">
        <v>233</v>
      </c>
      <c r="J18" s="428"/>
      <c r="K18" s="428"/>
      <c r="L18" s="428"/>
      <c r="M18" s="428"/>
      <c r="N18" s="428"/>
      <c r="O18" s="428"/>
      <c r="P18" s="148" t="s">
        <v>234</v>
      </c>
      <c r="Q18" s="164"/>
      <c r="R18" s="167"/>
      <c r="S18" s="167"/>
      <c r="T18" s="167"/>
      <c r="U18" s="167"/>
      <c r="V18" s="167"/>
      <c r="W18" s="167"/>
      <c r="X18" s="167"/>
      <c r="Y18" s="167"/>
      <c r="Z18" s="167"/>
      <c r="AA18" s="167"/>
      <c r="AB18" s="167"/>
      <c r="AC18" s="167"/>
      <c r="AD18" s="167"/>
      <c r="AE18" s="167"/>
      <c r="AF18" s="164"/>
      <c r="AG18" s="164"/>
      <c r="AH18" s="164"/>
      <c r="AI18" s="164"/>
      <c r="AJ18" s="164"/>
      <c r="AK18" s="164"/>
    </row>
    <row r="19" spans="1:37" ht="15.75" thickBot="1">
      <c r="A19" s="310" t="s">
        <v>228</v>
      </c>
      <c r="B19" s="311"/>
      <c r="C19" s="312"/>
      <c r="D19" s="313" t="s">
        <v>235</v>
      </c>
      <c r="E19" s="314"/>
      <c r="F19" s="314"/>
      <c r="G19" s="314"/>
      <c r="H19" s="314"/>
      <c r="I19" s="149" t="s">
        <v>233</v>
      </c>
      <c r="J19" s="401"/>
      <c r="K19" s="401"/>
      <c r="L19" s="401"/>
      <c r="M19" s="401"/>
      <c r="N19" s="401"/>
      <c r="O19" s="401"/>
      <c r="P19" s="150" t="s">
        <v>234</v>
      </c>
      <c r="Q19" s="164"/>
      <c r="R19" s="167"/>
      <c r="S19" s="167"/>
      <c r="T19" s="167"/>
      <c r="U19" s="167"/>
      <c r="V19" s="167"/>
      <c r="W19" s="167"/>
      <c r="X19" s="167"/>
      <c r="Y19" s="167"/>
      <c r="Z19" s="167"/>
      <c r="AA19" s="167"/>
      <c r="AB19" s="167"/>
      <c r="AC19" s="167"/>
      <c r="AD19" s="167"/>
      <c r="AE19" s="167"/>
      <c r="AF19" s="164"/>
      <c r="AG19" s="164"/>
      <c r="AH19" s="164"/>
      <c r="AI19" s="164"/>
      <c r="AJ19" s="164"/>
      <c r="AK19" s="164"/>
    </row>
    <row r="20" spans="1:37" ht="15.75" thickTop="1">
      <c r="A20" s="315" t="s">
        <v>228</v>
      </c>
      <c r="B20" s="316"/>
      <c r="C20" s="317"/>
      <c r="D20" s="304" t="s">
        <v>237</v>
      </c>
      <c r="E20" s="305"/>
      <c r="F20" s="305"/>
      <c r="G20" s="305"/>
      <c r="H20" s="153" t="s">
        <v>74</v>
      </c>
      <c r="I20" s="104"/>
      <c r="J20" s="306" t="s">
        <v>239</v>
      </c>
      <c r="K20" s="306"/>
      <c r="L20" s="151"/>
      <c r="M20" s="151"/>
      <c r="N20" s="151"/>
      <c r="O20" s="151"/>
      <c r="P20" s="152"/>
      <c r="Q20" s="164"/>
      <c r="R20" s="167"/>
      <c r="S20" s="167"/>
      <c r="T20" s="167"/>
      <c r="U20" s="167"/>
      <c r="V20" s="167"/>
      <c r="W20" s="167"/>
      <c r="X20" s="167"/>
      <c r="Y20" s="167"/>
      <c r="Z20" s="167"/>
      <c r="AA20" s="167"/>
      <c r="AB20" s="167"/>
      <c r="AC20" s="167"/>
      <c r="AD20" s="167"/>
      <c r="AE20" s="167"/>
      <c r="AF20" s="164"/>
      <c r="AG20" s="164"/>
      <c r="AH20" s="164"/>
      <c r="AI20" s="164"/>
      <c r="AJ20" s="164"/>
      <c r="AK20" s="164"/>
    </row>
    <row r="21" spans="1:37" ht="15">
      <c r="A21" s="192"/>
      <c r="B21" s="193"/>
      <c r="C21" s="194"/>
      <c r="D21" s="307" t="s">
        <v>254</v>
      </c>
      <c r="E21" s="308"/>
      <c r="F21" s="308"/>
      <c r="G21" s="308"/>
      <c r="H21" s="308"/>
      <c r="I21" s="308"/>
      <c r="J21" s="308"/>
      <c r="K21" s="308"/>
      <c r="L21" s="308"/>
      <c r="M21" s="308"/>
      <c r="N21" s="308"/>
      <c r="O21" s="308"/>
      <c r="P21" s="309"/>
      <c r="Q21" s="164"/>
      <c r="R21" s="167"/>
      <c r="S21" s="167"/>
      <c r="T21" s="167"/>
      <c r="U21" s="167"/>
      <c r="V21" s="167"/>
      <c r="W21" s="167"/>
      <c r="X21" s="167"/>
      <c r="Y21" s="167"/>
      <c r="Z21" s="167"/>
      <c r="AA21" s="167"/>
      <c r="AB21" s="167"/>
      <c r="AC21" s="167"/>
      <c r="AD21" s="167"/>
      <c r="AE21" s="167"/>
      <c r="AF21" s="164"/>
      <c r="AG21" s="164"/>
      <c r="AH21" s="164"/>
      <c r="AI21" s="164"/>
      <c r="AJ21" s="164"/>
      <c r="AK21" s="164"/>
    </row>
    <row r="22" spans="1:37" ht="15">
      <c r="A22" s="281" t="s">
        <v>228</v>
      </c>
      <c r="B22" s="282"/>
      <c r="C22" s="283"/>
      <c r="D22" s="284" t="s">
        <v>247</v>
      </c>
      <c r="E22" s="285"/>
      <c r="F22" s="285"/>
      <c r="G22" s="285"/>
      <c r="H22" s="154" t="s">
        <v>256</v>
      </c>
      <c r="I22" s="423"/>
      <c r="J22" s="423"/>
      <c r="K22" s="423"/>
      <c r="L22" s="424" t="s">
        <v>259</v>
      </c>
      <c r="M22" s="424"/>
      <c r="N22" s="424"/>
      <c r="O22" s="162"/>
      <c r="P22" s="155" t="s">
        <v>258</v>
      </c>
      <c r="Q22" s="164"/>
      <c r="R22" s="167"/>
      <c r="S22" s="167"/>
      <c r="T22" s="167"/>
      <c r="U22" s="167"/>
      <c r="V22" s="167"/>
      <c r="W22" s="167"/>
      <c r="X22" s="167"/>
      <c r="Y22" s="167"/>
      <c r="Z22" s="167"/>
      <c r="AA22" s="167"/>
      <c r="AB22" s="167"/>
      <c r="AC22" s="167"/>
      <c r="AD22" s="167"/>
      <c r="AE22" s="167"/>
      <c r="AF22" s="164"/>
      <c r="AG22" s="164"/>
      <c r="AH22" s="164"/>
      <c r="AI22" s="164"/>
      <c r="AJ22" s="164"/>
      <c r="AK22" s="164"/>
    </row>
    <row r="23" spans="1:37" ht="15">
      <c r="A23" s="195"/>
      <c r="B23" s="196"/>
      <c r="C23" s="197"/>
      <c r="D23" s="318" t="s">
        <v>253</v>
      </c>
      <c r="E23" s="319"/>
      <c r="F23" s="319"/>
      <c r="G23" s="319"/>
      <c r="H23" s="319"/>
      <c r="I23" s="319"/>
      <c r="J23" s="319"/>
      <c r="K23" s="319"/>
      <c r="L23" s="319"/>
      <c r="M23" s="319"/>
      <c r="N23" s="319"/>
      <c r="O23" s="319"/>
      <c r="P23" s="320"/>
      <c r="Q23" s="164"/>
      <c r="R23" s="167"/>
      <c r="S23" s="167"/>
      <c r="T23" s="167"/>
      <c r="U23" s="167"/>
      <c r="V23" s="167"/>
      <c r="W23" s="167"/>
      <c r="X23" s="167"/>
      <c r="Y23" s="167"/>
      <c r="Z23" s="167"/>
      <c r="AA23" s="167"/>
      <c r="AB23" s="167"/>
      <c r="AC23" s="167"/>
      <c r="AD23" s="167"/>
      <c r="AE23" s="167"/>
      <c r="AF23" s="164"/>
      <c r="AG23" s="164"/>
      <c r="AH23" s="164"/>
      <c r="AI23" s="164"/>
      <c r="AJ23" s="164"/>
      <c r="AK23" s="164"/>
    </row>
    <row r="24" spans="1:37" ht="15">
      <c r="A24" s="281" t="s">
        <v>228</v>
      </c>
      <c r="B24" s="282"/>
      <c r="C24" s="283"/>
      <c r="D24" s="284" t="s">
        <v>255</v>
      </c>
      <c r="E24" s="285"/>
      <c r="F24" s="285"/>
      <c r="G24" s="285"/>
      <c r="H24" s="154" t="s">
        <v>256</v>
      </c>
      <c r="I24" s="423"/>
      <c r="J24" s="423"/>
      <c r="K24" s="423"/>
      <c r="L24" s="424" t="s">
        <v>259</v>
      </c>
      <c r="M24" s="424"/>
      <c r="N24" s="424"/>
      <c r="O24" s="162"/>
      <c r="P24" s="155" t="s">
        <v>258</v>
      </c>
      <c r="Q24" s="164"/>
      <c r="R24" s="167"/>
      <c r="S24" s="167"/>
      <c r="T24" s="167"/>
      <c r="U24" s="167"/>
      <c r="V24" s="167"/>
      <c r="W24" s="167"/>
      <c r="X24" s="167"/>
      <c r="Y24" s="167"/>
      <c r="Z24" s="167"/>
      <c r="AA24" s="167"/>
      <c r="AB24" s="167"/>
      <c r="AC24" s="167"/>
      <c r="AD24" s="167"/>
      <c r="AE24" s="167"/>
      <c r="AF24" s="164"/>
      <c r="AG24" s="164"/>
      <c r="AH24" s="164"/>
      <c r="AI24" s="164"/>
      <c r="AJ24" s="164"/>
      <c r="AK24" s="164"/>
    </row>
    <row r="25" spans="1:37" ht="15">
      <c r="A25" s="198"/>
      <c r="B25" s="199"/>
      <c r="C25" s="200"/>
      <c r="D25" s="420" t="s">
        <v>253</v>
      </c>
      <c r="E25" s="421"/>
      <c r="F25" s="421"/>
      <c r="G25" s="421"/>
      <c r="H25" s="421"/>
      <c r="I25" s="421"/>
      <c r="J25" s="421"/>
      <c r="K25" s="421"/>
      <c r="L25" s="421"/>
      <c r="M25" s="421"/>
      <c r="N25" s="421"/>
      <c r="O25" s="421"/>
      <c r="P25" s="422"/>
      <c r="Q25" s="164"/>
      <c r="R25" s="167"/>
      <c r="S25" s="167"/>
      <c r="T25" s="167"/>
      <c r="U25" s="167"/>
      <c r="V25" s="167"/>
      <c r="W25" s="167"/>
      <c r="X25" s="167"/>
      <c r="Y25" s="167"/>
      <c r="Z25" s="167"/>
      <c r="AA25" s="167"/>
      <c r="AB25" s="167"/>
      <c r="AC25" s="167"/>
      <c r="AD25" s="167"/>
      <c r="AE25" s="167"/>
      <c r="AF25" s="164"/>
      <c r="AG25" s="164"/>
      <c r="AH25" s="164"/>
      <c r="AI25" s="164"/>
      <c r="AJ25" s="164"/>
      <c r="AK25" s="164"/>
    </row>
    <row r="26" spans="1:37" ht="15">
      <c r="A26" s="390" t="s">
        <v>228</v>
      </c>
      <c r="B26" s="391"/>
      <c r="C26" s="392"/>
      <c r="D26" s="363" t="s">
        <v>240</v>
      </c>
      <c r="E26" s="363"/>
      <c r="F26" s="363"/>
      <c r="G26" s="363"/>
      <c r="H26" s="363"/>
      <c r="I26" s="363"/>
      <c r="J26" s="363"/>
      <c r="K26" s="363"/>
      <c r="L26" s="363"/>
      <c r="M26" s="363"/>
      <c r="N26" s="363"/>
      <c r="O26" s="363"/>
      <c r="P26" s="364"/>
      <c r="Q26" s="164"/>
      <c r="R26" s="167"/>
      <c r="S26" s="167"/>
      <c r="T26" s="167"/>
      <c r="U26" s="167"/>
      <c r="V26" s="167"/>
      <c r="W26" s="167"/>
      <c r="X26" s="167"/>
      <c r="Y26" s="167"/>
      <c r="Z26" s="167"/>
      <c r="AA26" s="167"/>
      <c r="AB26" s="167"/>
      <c r="AC26" s="167"/>
      <c r="AD26" s="167"/>
      <c r="AE26" s="167"/>
      <c r="AF26" s="164"/>
      <c r="AG26" s="164"/>
      <c r="AH26" s="164"/>
      <c r="AI26" s="164"/>
      <c r="AJ26" s="164"/>
      <c r="AK26" s="164"/>
    </row>
    <row r="27" spans="1:37" ht="48" customHeight="1" thickBot="1">
      <c r="A27" s="365"/>
      <c r="B27" s="366"/>
      <c r="C27" s="367"/>
      <c r="D27" s="368"/>
      <c r="E27" s="368"/>
      <c r="F27" s="368"/>
      <c r="G27" s="368"/>
      <c r="H27" s="368"/>
      <c r="I27" s="368"/>
      <c r="J27" s="368"/>
      <c r="K27" s="368"/>
      <c r="L27" s="368"/>
      <c r="M27" s="368"/>
      <c r="N27" s="368"/>
      <c r="O27" s="368"/>
      <c r="P27" s="369"/>
      <c r="Q27" s="164"/>
      <c r="R27" s="167"/>
      <c r="S27" s="167"/>
      <c r="T27" s="167"/>
      <c r="U27" s="167"/>
      <c r="V27" s="167"/>
      <c r="W27" s="167"/>
      <c r="X27" s="167"/>
      <c r="Y27" s="167"/>
      <c r="Z27" s="167"/>
      <c r="AA27" s="167"/>
      <c r="AB27" s="167"/>
      <c r="AC27" s="167"/>
      <c r="AD27" s="167"/>
      <c r="AE27" s="167"/>
      <c r="AF27" s="164"/>
      <c r="AG27" s="164"/>
      <c r="AH27" s="164"/>
      <c r="AI27" s="164"/>
      <c r="AJ27" s="164"/>
      <c r="AK27" s="164"/>
    </row>
    <row r="28" spans="1:37" ht="7.5" customHeight="1" thickBot="1" thickTop="1">
      <c r="A28" s="129"/>
      <c r="B28" s="130"/>
      <c r="C28" s="130"/>
      <c r="D28" s="130"/>
      <c r="E28" s="130"/>
      <c r="F28" s="130"/>
      <c r="G28" s="130"/>
      <c r="H28" s="130"/>
      <c r="I28" s="130"/>
      <c r="J28" s="130"/>
      <c r="K28" s="130"/>
      <c r="L28" s="130"/>
      <c r="M28" s="130"/>
      <c r="N28" s="130"/>
      <c r="O28" s="130"/>
      <c r="P28" s="130"/>
      <c r="Q28" s="164"/>
      <c r="R28" s="164"/>
      <c r="S28" s="168"/>
      <c r="T28" s="169"/>
      <c r="U28" s="170">
        <f>IF($M$6='登録について'!$B$45,$M$6,"")</f>
      </c>
      <c r="V28" s="171">
        <f>IF($M$6='登録について'!$B$46,$M$6,"")</f>
      </c>
      <c r="W28" s="171">
        <f>IF($M$6='登録について'!$B$47,$M$6,"")</f>
      </c>
      <c r="X28" s="171">
        <f>IF($M$6='登録について'!$B$48,$M$6,"")</f>
      </c>
      <c r="Y28" s="171">
        <f>IF($M$6='登録について'!$B$49,$M$6,"")</f>
      </c>
      <c r="Z28" s="171">
        <f>IF($M$6='登録について'!$B$50,$M$6,"")</f>
      </c>
      <c r="AA28" s="171">
        <f>IF($M$6='登録について'!$B$51,$M$6,"")</f>
      </c>
      <c r="AB28" s="171">
        <f>IF($M$6='登録について'!$B$52,$M$6,"")</f>
      </c>
      <c r="AC28" s="171">
        <f>IF($M$6='登録について'!$B$53,$M$6,"")</f>
      </c>
      <c r="AD28" s="172">
        <f>IF($M$6='登録について'!$B$54,$M$6,"")</f>
      </c>
      <c r="AE28" s="173" t="s">
        <v>16</v>
      </c>
      <c r="AF28" s="164"/>
      <c r="AG28" s="164"/>
      <c r="AH28" s="164"/>
      <c r="AI28" s="164"/>
      <c r="AJ28" s="164"/>
      <c r="AK28" s="164"/>
    </row>
    <row r="29" spans="1:37" ht="28.5" customHeight="1" thickTop="1">
      <c r="A29" s="131" t="s">
        <v>215</v>
      </c>
      <c r="B29" s="339" t="s">
        <v>11</v>
      </c>
      <c r="C29" s="340"/>
      <c r="D29" s="114" t="s">
        <v>74</v>
      </c>
      <c r="E29" s="160">
        <f>IF(ISERROR(VLOOKUP($M$6,'登録について'!$B$43:$N$54,3))=FALSE,VLOOKUP($M$6,'登録について'!$B$43:$N$54,3,FALSE),"")</f>
      </c>
      <c r="F29" s="114" t="s">
        <v>12</v>
      </c>
      <c r="G29" s="114" t="s">
        <v>75</v>
      </c>
      <c r="H29" s="114" t="s">
        <v>74</v>
      </c>
      <c r="I29" s="132">
        <f>$O$7</f>
        <v>0</v>
      </c>
      <c r="J29" s="133" t="s">
        <v>13</v>
      </c>
      <c r="K29" s="134" t="s">
        <v>76</v>
      </c>
      <c r="L29" s="114" t="s">
        <v>73</v>
      </c>
      <c r="M29" s="301">
        <f>IF(O7=0,0,AE29)</f>
        <v>0</v>
      </c>
      <c r="N29" s="301"/>
      <c r="O29" s="299" t="s">
        <v>12</v>
      </c>
      <c r="P29" s="300"/>
      <c r="Q29" s="164"/>
      <c r="R29" s="164"/>
      <c r="S29" s="174" t="s">
        <v>215</v>
      </c>
      <c r="T29" s="175" t="s">
        <v>11</v>
      </c>
      <c r="U29" s="176">
        <f>IF(ISERROR(VLOOKUP(U28,'登録について'!$B$43:$N$54,3))=FALSE,VLOOKUP(U28,'登録について'!$B$43:$N$54,3,FALSE)*F8,"")</f>
      </c>
      <c r="V29" s="177">
        <f>IF(ISERROR(VLOOKUP(V28,'登録について'!$B$43:$N$54,3))=FALSE,VLOOKUP(V28,'登録について'!$B$43:$N$54,3,FALSE)*I8,"")</f>
      </c>
      <c r="W29" s="177">
        <f>IF(ISERROR(VLOOKUP(W28,'登録について'!$B$43:$N$54,3))=FALSE,VLOOKUP(W28,'登録について'!$B$43:$N$54,3,FALSE)*L8,"")</f>
      </c>
      <c r="X29" s="177">
        <f>IF(ISERROR(VLOOKUP(X28,'登録について'!$B$43:$N$54,3))=FALSE,VLOOKUP(X28,'登録について'!$B$43:$N$54,3,FALSE)*O8,"")</f>
      </c>
      <c r="Y29" s="177">
        <f>IF(ISERROR(VLOOKUP(Y28,'登録について'!$B$43:$N$54,3))=FALSE,VLOOKUP(Y28,'登録について'!$B$43:$N$54,3,FALSE)*F9,"")</f>
      </c>
      <c r="Z29" s="177">
        <f>IF(ISERROR(VLOOKUP(Z28,'登録について'!$B$43:$N$54,3))=FALSE,VLOOKUP(Z28,'登録について'!$B$43:$N$54,3,FALSE)*$F$10,"")</f>
      </c>
      <c r="AA29" s="177">
        <f>IF(ISERROR(VLOOKUP(AA28,'登録について'!$B$43:$N$54,3))=FALSE,VLOOKUP(AA28,'登録について'!$B$43:$N$54,3,FALSE)*$I$10,IF($M$6=$D$10,VLOOKUP($G$10,'登録について'!$B$43:$N$54,3,FALSE)*$I$10,""))</f>
      </c>
      <c r="AB29" s="177">
        <f>IF(ISERROR(VLOOKUP(AB28,'登録について'!$B$43:$N$54,3))=FALSE,VLOOKUP(AB28,'登録について'!$B$43:$N$54,3,FALSE)*$L$10,IF($M$6=$D$10,VLOOKUP($J$10,'登録について'!$B$43:$N$54,3,FALSE)*$L$10,IF($M$6=$G$10,VLOOKUP($J$10,'登録について'!$B$43:$N$54,3,FALSE)*$L$10,"")))</f>
      </c>
      <c r="AC29" s="177">
        <f>IF(ISERROR(VLOOKUP(AC28,'登録について'!$B$43:$N$54,3))=FALSE,VLOOKUP(AC28,'登録について'!$B$43:$N$54,3,FALSE)*$O$10,IF($M$6=$D$10,VLOOKUP($M$10,'登録について'!$B$43:$N$54,3,FALSE)*$O$10,IF($M$6=$G$10,VLOOKUP($M$10,'登録について'!$B$43:$N$54,3,FALSE)*$O$10,IF($M$6=$J$10,VLOOKUP($M$10,'登録について'!$B$43:$N$54,3,FALSE)*$O$10,""))))</f>
      </c>
      <c r="AD29" s="178">
        <f>IF(ISERROR(VLOOKUP(AD28,'登録について'!$B$43:$N$54,3))=FALSE,VLOOKUP(AD28,'登録について'!$B$43:$N$54,3,FALSE)*I9,"")</f>
      </c>
      <c r="AE29" s="179">
        <f>SUM(U29:AD29)</f>
        <v>0</v>
      </c>
      <c r="AF29" s="164"/>
      <c r="AG29" s="164"/>
      <c r="AH29" s="164"/>
      <c r="AI29" s="164"/>
      <c r="AJ29" s="164"/>
      <c r="AK29" s="164"/>
    </row>
    <row r="30" spans="1:37" ht="28.5" customHeight="1">
      <c r="A30" s="135" t="s">
        <v>216</v>
      </c>
      <c r="B30" s="323" t="s">
        <v>11</v>
      </c>
      <c r="C30" s="324"/>
      <c r="D30" s="114" t="s">
        <v>74</v>
      </c>
      <c r="E30" s="160">
        <f>IF(ISERROR(VLOOKUP($M$6,'登録について'!$B$43:$N$54,6))=FALSE,VLOOKUP($M$6,'登録について'!$B$43:$N$54,6,FALSE),"")</f>
      </c>
      <c r="F30" s="114" t="s">
        <v>12</v>
      </c>
      <c r="G30" s="114" t="s">
        <v>75</v>
      </c>
      <c r="H30" s="114" t="s">
        <v>74</v>
      </c>
      <c r="I30" s="132">
        <f>$O$7</f>
        <v>0</v>
      </c>
      <c r="J30" s="133" t="s">
        <v>13</v>
      </c>
      <c r="K30" s="134" t="s">
        <v>76</v>
      </c>
      <c r="L30" s="114" t="s">
        <v>77</v>
      </c>
      <c r="M30" s="301">
        <f>IF(O7=0,"",AE30)</f>
      </c>
      <c r="N30" s="301"/>
      <c r="O30" s="325" t="s">
        <v>12</v>
      </c>
      <c r="P30" s="326"/>
      <c r="Q30" s="164"/>
      <c r="R30" s="164"/>
      <c r="S30" s="180" t="s">
        <v>216</v>
      </c>
      <c r="T30" s="175" t="s">
        <v>11</v>
      </c>
      <c r="U30" s="176">
        <f>IF(ISERROR(VLOOKUP(U28,'登録について'!$B$43:$N$54,6))=FALSE,VLOOKUP(U28,'登録について'!$B$43:$N$54,6,FALSE)*F8,"")</f>
      </c>
      <c r="V30" s="177">
        <f>IF(ISERROR(VLOOKUP(V28,'登録について'!$B$43:$N$54,6))=FALSE,VLOOKUP(V28,'登録について'!$B$43:$N$54,6,FALSE)*I8,"")</f>
      </c>
      <c r="W30" s="177">
        <f>IF(ISERROR(VLOOKUP(W28,'登録について'!$B$43:$N$54,6))=FALSE,VLOOKUP(W28,'登録について'!$B$43:$N$54,6,FALSE)*L8,"")</f>
      </c>
      <c r="X30" s="177">
        <f>IF(ISERROR(VLOOKUP(X28,'登録について'!$B$43:$N$54,6))=FALSE,VLOOKUP(X28,'登録について'!$B$43:$N$54,6,FALSE)*O8,"")</f>
      </c>
      <c r="Y30" s="177">
        <f>IF(ISERROR(VLOOKUP(Y28,'登録について'!$B$43:$N$54,6))=FALSE,VLOOKUP(Y28,'登録について'!$B$43:$N$54,6,FALSE)*F9,"")</f>
      </c>
      <c r="Z30" s="177">
        <f>IF(ISERROR(VLOOKUP(Z28,'登録について'!$B$43:$N$54,6))=FALSE,VLOOKUP(Z28,'登録について'!$B$43:$N$54,6,FALSE)*$F$10,"")</f>
      </c>
      <c r="AA30" s="177">
        <f>IF(ISERROR(VLOOKUP(AA28,'登録について'!$B$43:$N$54,6))=FALSE,VLOOKUP(AA28,'登録について'!$B$43:$N$54,6,FALSE)*$I$10,IF($M$6=$D$10,VLOOKUP($G$10,'登録について'!$B$43:$N$54,6,FALSE)*$I$10,""))</f>
      </c>
      <c r="AB30" s="177">
        <f>IF(ISERROR(VLOOKUP(AB28,'登録について'!$B$43:$N$54,6))=FALSE,VLOOKUP(AB28,'登録について'!$B$43:$N$54,6,FALSE)*$L$10,IF($M$6=$D$10,VLOOKUP($J$10,'登録について'!$B$43:$N$54,6,FALSE)*$L$10,IF($M$6=$G$10,VLOOKUP($J$10,'登録について'!$B$43:$N$54,6,FALSE)*$L$10,"")))</f>
      </c>
      <c r="AC30" s="177">
        <f>IF(ISERROR(VLOOKUP(AC28,'登録について'!$B$43:$N$54,6))=FALSE,VLOOKUP(AC28,'登録について'!$B$43:$N$54,6,FALSE)*$O$10,IF($M$6=$D$10,VLOOKUP($M$10,'登録について'!$B$43:$N$54,6,FALSE)*$O$10,IF($M$6=$G$10,VLOOKUP($M$10,'登録について'!$B$43:$N$54,6,FALSE)*$O$10,IF($M$6=$J$10,VLOOKUP($M$10,'登録について'!$B$43:$N$54,6,FALSE)*$O$10,""))))</f>
      </c>
      <c r="AD30" s="178">
        <f>IF(ISERROR(VLOOKUP(AD28,'登録について'!$B$43:$N$54,6))=FALSE,VLOOKUP(AD28,'登録について'!$B$43:$N$54,6,FALSE)*I9,"")</f>
      </c>
      <c r="AE30" s="179">
        <f>SUM(U30:AD30)</f>
        <v>0</v>
      </c>
      <c r="AF30" s="164"/>
      <c r="AG30" s="164"/>
      <c r="AH30" s="164"/>
      <c r="AI30" s="164"/>
      <c r="AJ30" s="164"/>
      <c r="AK30" s="164"/>
    </row>
    <row r="31" spans="1:37" ht="28.5" customHeight="1">
      <c r="A31" s="136" t="s">
        <v>241</v>
      </c>
      <c r="B31" s="386" t="s">
        <v>11</v>
      </c>
      <c r="C31" s="387"/>
      <c r="D31" s="109" t="s">
        <v>74</v>
      </c>
      <c r="E31" s="161">
        <f>IF(ISERROR(VLOOKUP($M$6,'登録について'!$B$43:$N$54,9))=FALSE,VLOOKUP($M$6,'登録について'!$B$43:$N$54,9,FALSE),"")</f>
      </c>
      <c r="F31" s="109" t="s">
        <v>12</v>
      </c>
      <c r="G31" s="109" t="s">
        <v>75</v>
      </c>
      <c r="H31" s="109" t="s">
        <v>74</v>
      </c>
      <c r="I31" s="137">
        <f>$O$7</f>
        <v>0</v>
      </c>
      <c r="J31" s="138" t="s">
        <v>13</v>
      </c>
      <c r="K31" s="139" t="s">
        <v>76</v>
      </c>
      <c r="L31" s="109" t="s">
        <v>78</v>
      </c>
      <c r="M31" s="360">
        <f>IF(O7=0,"",AE31)</f>
      </c>
      <c r="N31" s="360"/>
      <c r="O31" s="402" t="s">
        <v>12</v>
      </c>
      <c r="P31" s="403"/>
      <c r="Q31" s="164"/>
      <c r="R31" s="164"/>
      <c r="S31" s="174" t="s">
        <v>241</v>
      </c>
      <c r="T31" s="175" t="s">
        <v>11</v>
      </c>
      <c r="U31" s="176">
        <f>IF(ISERROR(VLOOKUP(U28,'登録について'!$B$43:$N$54,9))=FALSE,VLOOKUP(U28,'登録について'!$B$43:$N$54,9,FALSE)*F8,"")</f>
      </c>
      <c r="V31" s="177">
        <f>IF(ISERROR(VLOOKUP(V28,'登録について'!$B$43:$N$54,9))=FALSE,VLOOKUP(V28,'登録について'!$B$43:$N$54,9,FALSE)*I8,"")</f>
      </c>
      <c r="W31" s="177">
        <f>IF(ISERROR(VLOOKUP(W28,'登録について'!$B$43:$N$54,9))=FALSE,VLOOKUP(W28,'登録について'!$B$43:$N$54,9,FALSE)*L8,"")</f>
      </c>
      <c r="X31" s="177">
        <f>IF(ISERROR(VLOOKUP(X28,'登録について'!$B$43:$N$54,9))=FALSE,VLOOKUP(X28,'登録について'!$B$43:$N$54,9,FALSE)*O8,"")</f>
      </c>
      <c r="Y31" s="177">
        <f>IF(ISERROR(VLOOKUP(Y28,'登録について'!$B$43:$N$54,9))=FALSE,VLOOKUP(Y28,'登録について'!$B$43:$N$54,9,FALSE)*F9,"")</f>
      </c>
      <c r="Z31" s="177">
        <f>IF(ISERROR(VLOOKUP(Z28,'登録について'!$B$43:$N$54,9))=FALSE,VLOOKUP(Z28,'登録について'!$B$43:$N$54,9,FALSE)*$F$10,"")</f>
      </c>
      <c r="AA31" s="177">
        <f>IF(ISERROR(VLOOKUP(AA28,'登録について'!$B$43:$N$54,9))=FALSE,VLOOKUP(AA28,'登録について'!$B$43:$N$54,9,FALSE)*$I$10,IF($M$6=$D$10,VLOOKUP($G$10,'登録について'!$B$43:$N$54,9,FALSE)*$I$10,""))</f>
      </c>
      <c r="AB31" s="177">
        <f>IF(ISERROR(VLOOKUP(AB28,'登録について'!$B$43:$N$54,9))=FALSE,VLOOKUP(AB28,'登録について'!$B$43:$N$54,9,FALSE)*$L$10,IF($M$6=$D$10,VLOOKUP(J10,'登録について'!$B$43:$N$54,9,FALSE)*$L$10,IF($M$6=$G$10,VLOOKUP(J10,'登録について'!$B$43:$N$54,9,FALSE)*$L$10,"")))</f>
      </c>
      <c r="AC31" s="177">
        <f>IF(ISERROR(VLOOKUP(AC28,'登録について'!$B$43:$N$54,9))=FALSE,VLOOKUP(AC28,'登録について'!$B$43:$N$54,9,FALSE)*$O$10,IF($M$6=$D$10,VLOOKUP($M$10,'登録について'!$B$43:$N$54,9,FALSE)*$O$10,IF($M$6=$G$10,VLOOKUP($M$10,'登録について'!$B$43:$N$54,9,FALSE)*$O$10,IF($M$6=$J10,VLOOKUP($M$10,'登録について'!$B$43:$N$54,9,FALSE)*$O$10,""))))</f>
      </c>
      <c r="AD31" s="178">
        <f>IF(ISERROR(VLOOKUP(AD28,'登録について'!$B$45:$N$54,9))=FALSE,VLOOKUP(AD28,'登録について'!$B$45:$N$54,9,FALSE)*I9,"")</f>
      </c>
      <c r="AE31" s="179">
        <f>SUM(U31:AD31)</f>
        <v>0</v>
      </c>
      <c r="AF31" s="164"/>
      <c r="AG31" s="164"/>
      <c r="AH31" s="164"/>
      <c r="AI31" s="164"/>
      <c r="AJ31" s="164"/>
      <c r="AK31" s="164"/>
    </row>
    <row r="32" spans="1:37" ht="28.5" customHeight="1">
      <c r="A32" s="321" t="s">
        <v>242</v>
      </c>
      <c r="B32" s="322"/>
      <c r="C32" s="322"/>
      <c r="D32" s="105" t="s">
        <v>238</v>
      </c>
      <c r="E32" s="106">
        <v>10800</v>
      </c>
      <c r="F32" s="107" t="s">
        <v>12</v>
      </c>
      <c r="G32" s="107" t="s">
        <v>243</v>
      </c>
      <c r="H32" s="107" t="s">
        <v>238</v>
      </c>
      <c r="I32" s="140">
        <f>I20</f>
        <v>0</v>
      </c>
      <c r="J32" s="327" t="s">
        <v>244</v>
      </c>
      <c r="K32" s="328"/>
      <c r="L32" s="108" t="s">
        <v>79</v>
      </c>
      <c r="M32" s="277">
        <f>E32*I32</f>
        <v>0</v>
      </c>
      <c r="N32" s="278"/>
      <c r="O32" s="279" t="s">
        <v>12</v>
      </c>
      <c r="P32" s="280"/>
      <c r="Q32" s="164"/>
      <c r="R32" s="164"/>
      <c r="S32" s="181"/>
      <c r="T32" s="181"/>
      <c r="U32" s="182" t="s">
        <v>25</v>
      </c>
      <c r="V32" s="182" t="s">
        <v>26</v>
      </c>
      <c r="W32" s="182" t="s">
        <v>27</v>
      </c>
      <c r="X32" s="182" t="s">
        <v>28</v>
      </c>
      <c r="Y32" s="182" t="s">
        <v>29</v>
      </c>
      <c r="Z32" s="182" t="s">
        <v>138</v>
      </c>
      <c r="AA32" s="182" t="s">
        <v>30</v>
      </c>
      <c r="AB32" s="182" t="s">
        <v>31</v>
      </c>
      <c r="AC32" s="182" t="s">
        <v>32</v>
      </c>
      <c r="AD32" s="182" t="s">
        <v>33</v>
      </c>
      <c r="AE32" s="183"/>
      <c r="AF32" s="164"/>
      <c r="AG32" s="164"/>
      <c r="AH32" s="164"/>
      <c r="AI32" s="164"/>
      <c r="AJ32" s="164"/>
      <c r="AK32" s="164"/>
    </row>
    <row r="33" spans="1:37" s="58" customFormat="1" ht="28.5" customHeight="1">
      <c r="A33" s="404" t="s">
        <v>245</v>
      </c>
      <c r="B33" s="405"/>
      <c r="C33" s="405"/>
      <c r="D33" s="115" t="s">
        <v>238</v>
      </c>
      <c r="E33" s="116">
        <f>O22</f>
        <v>0</v>
      </c>
      <c r="F33" s="117" t="s">
        <v>12</v>
      </c>
      <c r="G33" s="117"/>
      <c r="H33" s="117"/>
      <c r="I33" s="141"/>
      <c r="J33" s="406" t="s">
        <v>76</v>
      </c>
      <c r="K33" s="407"/>
      <c r="L33" s="118" t="s">
        <v>80</v>
      </c>
      <c r="M33" s="408">
        <f>E33</f>
        <v>0</v>
      </c>
      <c r="N33" s="409"/>
      <c r="O33" s="410" t="s">
        <v>12</v>
      </c>
      <c r="P33" s="411"/>
      <c r="Q33" s="184"/>
      <c r="R33" s="184"/>
      <c r="S33" s="184"/>
      <c r="T33" s="185"/>
      <c r="U33" s="184" t="str">
        <f>'登録について'!O94</f>
        <v>旭川信用金庫  本店  普通</v>
      </c>
      <c r="V33" s="184" t="str">
        <f>'登録について'!O105</f>
        <v>旭川信用金庫　銀座支店　普通</v>
      </c>
      <c r="W33" s="184" t="str">
        <f>'登録について'!O115</f>
        <v>旭川信用金庫　緑が丘支店　普通</v>
      </c>
      <c r="X33" s="184" t="str">
        <f>'登録について'!O127</f>
        <v>旭川信用金庫  東旭川支店  普通</v>
      </c>
      <c r="Y33" s="184" t="str">
        <f>'登録について'!O138</f>
        <v>旭川信用金庫　緑が丘支店　普通</v>
      </c>
      <c r="Z33" s="184" t="str">
        <f>'登録について'!$O$105</f>
        <v>旭川信用金庫　銀座支店　普通</v>
      </c>
      <c r="AA33" s="184" t="str">
        <f>'登録について'!$O$105</f>
        <v>旭川信用金庫　銀座支店　普通</v>
      </c>
      <c r="AB33" s="184" t="str">
        <f>'登録について'!$O$105</f>
        <v>旭川信用金庫　銀座支店　普通</v>
      </c>
      <c r="AC33" s="184" t="str">
        <f>'登録について'!$O$105</f>
        <v>旭川信用金庫　銀座支店　普通</v>
      </c>
      <c r="AD33" s="184" t="str">
        <f>'登録について'!$O$105</f>
        <v>旭川信用金庫　銀座支店　普通</v>
      </c>
      <c r="AE33" s="186"/>
      <c r="AF33" s="184"/>
      <c r="AG33" s="184"/>
      <c r="AH33" s="184"/>
      <c r="AI33" s="184"/>
      <c r="AJ33" s="184"/>
      <c r="AK33" s="184"/>
    </row>
    <row r="34" spans="1:37" s="2" customFormat="1" ht="28.5" customHeight="1" thickBot="1">
      <c r="A34" s="412" t="s">
        <v>246</v>
      </c>
      <c r="B34" s="413"/>
      <c r="C34" s="413"/>
      <c r="D34" s="119" t="s">
        <v>238</v>
      </c>
      <c r="E34" s="120">
        <f>O24</f>
        <v>0</v>
      </c>
      <c r="F34" s="121" t="s">
        <v>12</v>
      </c>
      <c r="G34" s="121"/>
      <c r="H34" s="121"/>
      <c r="I34" s="142"/>
      <c r="J34" s="414" t="s">
        <v>76</v>
      </c>
      <c r="K34" s="415"/>
      <c r="L34" s="122" t="s">
        <v>81</v>
      </c>
      <c r="M34" s="416">
        <f>E34</f>
        <v>0</v>
      </c>
      <c r="N34" s="417"/>
      <c r="O34" s="418" t="s">
        <v>12</v>
      </c>
      <c r="P34" s="419"/>
      <c r="Q34" s="187"/>
      <c r="R34" s="188"/>
      <c r="S34" s="164"/>
      <c r="T34" s="189"/>
      <c r="U34" s="164" t="str">
        <f>'登録について'!O95</f>
        <v>旭川社会人サッカー連盟　代表　加藤文隆</v>
      </c>
      <c r="V34" s="164" t="str">
        <f>'登録について'!O106</f>
        <v>旭川地区サッカー協会　登録口　代表　板木京悦</v>
      </c>
      <c r="W34" s="164" t="str">
        <f>'登録について'!O116</f>
        <v>旭川地区サッカー協会　２種委員会　代表　遠藤祥悦</v>
      </c>
      <c r="X34" s="164" t="str">
        <f>'登録について'!O128</f>
        <v>旭川地区サッカー協会第３種事業委員会　則末俊介</v>
      </c>
      <c r="Y34" s="164" t="str">
        <f>'登録について'!O139</f>
        <v>旭川サッカー協会 4種登録口 代表 田中雅城</v>
      </c>
      <c r="Z34" s="164" t="str">
        <f>'登録について'!$O$106</f>
        <v>旭川地区サッカー協会　登録口　代表　板木京悦</v>
      </c>
      <c r="AA34" s="164" t="str">
        <f>'登録について'!$O$106</f>
        <v>旭川地区サッカー協会　登録口　代表　板木京悦</v>
      </c>
      <c r="AB34" s="164" t="str">
        <f>'登録について'!$O$106</f>
        <v>旭川地区サッカー協会　登録口　代表　板木京悦</v>
      </c>
      <c r="AC34" s="164" t="str">
        <f>'登録について'!$O$106</f>
        <v>旭川地区サッカー協会　登録口　代表　板木京悦</v>
      </c>
      <c r="AD34" s="164" t="str">
        <f>'登録について'!$O$106</f>
        <v>旭川地区サッカー協会　登録口　代表　板木京悦</v>
      </c>
      <c r="AE34" s="164"/>
      <c r="AF34" s="188"/>
      <c r="AG34" s="188"/>
      <c r="AH34" s="188"/>
      <c r="AI34" s="188"/>
      <c r="AJ34" s="188"/>
      <c r="AK34" s="188"/>
    </row>
    <row r="35" spans="1:37" s="9" customFormat="1" ht="28.5" customHeight="1" thickBot="1" thickTop="1">
      <c r="A35" s="289"/>
      <c r="B35" s="290"/>
      <c r="C35" s="290"/>
      <c r="D35" s="290"/>
      <c r="E35" s="290"/>
      <c r="F35" s="290"/>
      <c r="G35" s="290"/>
      <c r="H35" s="290"/>
      <c r="I35" s="290"/>
      <c r="J35" s="290"/>
      <c r="K35" s="291"/>
      <c r="L35" s="143" t="s">
        <v>257</v>
      </c>
      <c r="M35" s="292">
        <f>SUM(M29:N34)</f>
        <v>0</v>
      </c>
      <c r="N35" s="292"/>
      <c r="O35" s="293" t="s">
        <v>14</v>
      </c>
      <c r="P35" s="294"/>
      <c r="Q35" s="190"/>
      <c r="R35" s="190"/>
      <c r="S35" s="188"/>
      <c r="T35" s="188"/>
      <c r="U35" s="164" t="str">
        <f>'登録について'!O90</f>
        <v>メール</v>
      </c>
      <c r="V35" s="164" t="str">
        <f>'登録について'!O101</f>
        <v>メール</v>
      </c>
      <c r="W35" s="164" t="str">
        <f>'登録について'!O111</f>
        <v>ＦＡＸ</v>
      </c>
      <c r="X35" s="164" t="str">
        <f>'登録について'!O122</f>
        <v>メール</v>
      </c>
      <c r="Y35" s="164" t="str">
        <f>'登録について'!O134</f>
        <v>ＦＡＸ</v>
      </c>
      <c r="Z35" s="164" t="str">
        <f>'登録について'!$O$101</f>
        <v>メール</v>
      </c>
      <c r="AA35" s="164" t="str">
        <f>'登録について'!$O$101</f>
        <v>メール</v>
      </c>
      <c r="AB35" s="164" t="str">
        <f>'登録について'!$O$101</f>
        <v>メール</v>
      </c>
      <c r="AC35" s="164" t="str">
        <f>'登録について'!$O$101</f>
        <v>メール</v>
      </c>
      <c r="AD35" s="164" t="str">
        <f>'登録について'!$O$101</f>
        <v>メール</v>
      </c>
      <c r="AE35" s="164"/>
      <c r="AF35" s="190"/>
      <c r="AG35" s="190"/>
      <c r="AH35" s="190"/>
      <c r="AI35" s="190"/>
      <c r="AJ35" s="190"/>
      <c r="AK35" s="190"/>
    </row>
    <row r="36" spans="1:37" ht="14.25" customHeight="1" thickTop="1">
      <c r="A36" s="144"/>
      <c r="B36" s="144"/>
      <c r="C36" s="144"/>
      <c r="D36" s="144"/>
      <c r="E36" s="144"/>
      <c r="F36" s="287">
        <f>IF(SUM(M32:N34)=0,"","申請料")</f>
      </c>
      <c r="G36" s="287"/>
      <c r="H36" s="287"/>
      <c r="I36" s="288">
        <f>IF(SUM(M32:N34)=0,"",(SUM(M32:N34)))</f>
      </c>
      <c r="J36" s="288"/>
      <c r="K36" s="286">
        <f>IF(M36=0,"","個人登録費計")</f>
      </c>
      <c r="L36" s="286"/>
      <c r="M36" s="288">
        <f>IF(O7=0,0,AE29+AE30+AE31)</f>
        <v>0</v>
      </c>
      <c r="N36" s="288"/>
      <c r="O36" s="272">
        <f>O7</f>
        <v>0</v>
      </c>
      <c r="P36" s="272"/>
      <c r="Q36" s="164"/>
      <c r="R36" s="164"/>
      <c r="S36" s="190"/>
      <c r="T36" s="190"/>
      <c r="U36" s="164">
        <f>'登録について'!O91</f>
        <v>0</v>
      </c>
      <c r="V36" s="164">
        <f>'登録について'!O102</f>
        <v>0</v>
      </c>
      <c r="W36" s="164" t="str">
        <f>'登録について'!O112</f>
        <v>貼る</v>
      </c>
      <c r="X36" s="164">
        <f>'登録について'!O123</f>
        <v>0</v>
      </c>
      <c r="Y36" s="164" t="str">
        <f>'登録について'!O135</f>
        <v>貼る</v>
      </c>
      <c r="Z36" s="164">
        <f>'登録について'!$O$102</f>
        <v>0</v>
      </c>
      <c r="AA36" s="164">
        <f>'登録について'!$O$102</f>
        <v>0</v>
      </c>
      <c r="AB36" s="164">
        <f>'登録について'!$O$102</f>
        <v>0</v>
      </c>
      <c r="AC36" s="164">
        <f>'登録について'!$O$102</f>
        <v>0</v>
      </c>
      <c r="AD36" s="164">
        <f>'登録について'!$O$102</f>
        <v>0</v>
      </c>
      <c r="AE36" s="164"/>
      <c r="AF36" s="164"/>
      <c r="AG36" s="164"/>
      <c r="AH36" s="164"/>
      <c r="AI36" s="164"/>
      <c r="AJ36" s="164"/>
      <c r="AK36" s="164"/>
    </row>
    <row r="37" spans="1:37" ht="20.25" customHeight="1">
      <c r="A37" s="110"/>
      <c r="B37" s="123" t="s">
        <v>260</v>
      </c>
      <c r="C37" s="113"/>
      <c r="D37" s="111" t="s">
        <v>248</v>
      </c>
      <c r="E37" s="113"/>
      <c r="F37" s="110" t="s">
        <v>249</v>
      </c>
      <c r="G37" s="273" t="s">
        <v>250</v>
      </c>
      <c r="H37" s="273"/>
      <c r="I37" s="273"/>
      <c r="J37" s="273"/>
      <c r="K37" s="273"/>
      <c r="L37" s="273"/>
      <c r="M37" s="273"/>
      <c r="N37" s="273" t="s">
        <v>251</v>
      </c>
      <c r="O37" s="273"/>
      <c r="P37" s="273"/>
      <c r="Q37" s="164"/>
      <c r="R37" s="164"/>
      <c r="S37" s="164"/>
      <c r="T37" s="164"/>
      <c r="U37" s="164" t="str">
        <f>'登録について'!O89</f>
        <v>加　藤　文　隆</v>
      </c>
      <c r="V37" s="164" t="str">
        <f>'登録について'!O100</f>
        <v>地区協会事務局 大淵</v>
      </c>
      <c r="W37" s="164" t="str">
        <f>'登録について'!O110</f>
        <v>遠　藤　祥　悦</v>
      </c>
      <c r="X37" s="164" t="str">
        <f>'登録について'!O121</f>
        <v>則　末　俊　介</v>
      </c>
      <c r="Y37" s="164" t="str">
        <f>'登録について'!O133</f>
        <v>田　中　雅　城</v>
      </c>
      <c r="Z37" s="164" t="str">
        <f>'登録について'!$O$100</f>
        <v>地区協会事務局 大淵</v>
      </c>
      <c r="AA37" s="164" t="str">
        <f>'登録について'!$O$100</f>
        <v>地区協会事務局 大淵</v>
      </c>
      <c r="AB37" s="164" t="str">
        <f>'登録について'!$O$100</f>
        <v>地区協会事務局 大淵</v>
      </c>
      <c r="AC37" s="164" t="str">
        <f>'登録について'!$O$100</f>
        <v>地区協会事務局 大淵</v>
      </c>
      <c r="AD37" s="164" t="str">
        <f>'登録について'!$O$100</f>
        <v>地区協会事務局 大淵</v>
      </c>
      <c r="AE37" s="164"/>
      <c r="AF37" s="164"/>
      <c r="AG37" s="164"/>
      <c r="AH37" s="164"/>
      <c r="AI37" s="164"/>
      <c r="AJ37" s="164"/>
      <c r="AK37" s="164"/>
    </row>
    <row r="38" spans="1:37" ht="13.5">
      <c r="A38" s="112"/>
      <c r="B38" s="112"/>
      <c r="C38" s="112"/>
      <c r="D38" s="112"/>
      <c r="E38" s="112"/>
      <c r="F38" s="112"/>
      <c r="G38" s="112"/>
      <c r="H38" s="276" t="s">
        <v>252</v>
      </c>
      <c r="I38" s="276"/>
      <c r="J38" s="276"/>
      <c r="K38" s="276"/>
      <c r="L38" s="276"/>
      <c r="M38" s="276"/>
      <c r="N38" s="276"/>
      <c r="O38" s="276"/>
      <c r="P38" s="276"/>
      <c r="Q38" s="164"/>
      <c r="R38" s="164"/>
      <c r="S38" s="164"/>
      <c r="T38" s="164"/>
      <c r="U38" s="164"/>
      <c r="V38" s="164"/>
      <c r="W38" s="164"/>
      <c r="X38" s="164"/>
      <c r="Y38" s="164"/>
      <c r="Z38" s="164"/>
      <c r="AA38" s="164"/>
      <c r="AB38" s="164"/>
      <c r="AC38" s="164"/>
      <c r="AD38" s="164"/>
      <c r="AE38" s="164"/>
      <c r="AF38" s="164"/>
      <c r="AG38" s="164"/>
      <c r="AH38" s="164"/>
      <c r="AI38" s="164"/>
      <c r="AJ38" s="164"/>
      <c r="AK38" s="164"/>
    </row>
    <row r="39" spans="1:37" ht="13.5">
      <c r="A39" s="124"/>
      <c r="B39" s="124"/>
      <c r="C39" s="124"/>
      <c r="D39" s="124"/>
      <c r="E39" s="124"/>
      <c r="F39" s="124"/>
      <c r="G39" s="124"/>
      <c r="H39" s="124"/>
      <c r="I39" s="124"/>
      <c r="J39" s="124"/>
      <c r="K39" s="124"/>
      <c r="L39" s="124"/>
      <c r="M39" s="124"/>
      <c r="N39" s="124"/>
      <c r="O39" s="124"/>
      <c r="P39" s="124"/>
      <c r="Q39" s="164"/>
      <c r="R39" s="164"/>
      <c r="S39" s="164"/>
      <c r="T39" s="164"/>
      <c r="U39" s="164"/>
      <c r="V39" s="164"/>
      <c r="W39" s="164"/>
      <c r="X39" s="164"/>
      <c r="Y39" s="164"/>
      <c r="Z39" s="164"/>
      <c r="AA39" s="164"/>
      <c r="AB39" s="164"/>
      <c r="AC39" s="164"/>
      <c r="AD39" s="164"/>
      <c r="AE39" s="164"/>
      <c r="AF39" s="164"/>
      <c r="AG39" s="164"/>
      <c r="AH39" s="164"/>
      <c r="AI39" s="164"/>
      <c r="AJ39" s="164"/>
      <c r="AK39" s="164"/>
    </row>
    <row r="40" spans="1:37" s="27" customFormat="1" ht="18" customHeight="1">
      <c r="A40" s="394" t="s">
        <v>219</v>
      </c>
      <c r="B40" s="394"/>
      <c r="C40" s="394"/>
      <c r="D40" s="394"/>
      <c r="E40" s="394"/>
      <c r="F40" s="274" t="s">
        <v>217</v>
      </c>
      <c r="G40" s="274"/>
      <c r="H40" s="274"/>
      <c r="I40" s="159" t="s">
        <v>58</v>
      </c>
      <c r="J40" s="275" t="s">
        <v>108</v>
      </c>
      <c r="K40" s="275"/>
      <c r="L40" s="275"/>
      <c r="M40" s="275" t="s">
        <v>59</v>
      </c>
      <c r="N40" s="275"/>
      <c r="O40" s="275"/>
      <c r="P40" s="275"/>
      <c r="Q40" s="191"/>
      <c r="R40" s="191"/>
      <c r="S40" s="191"/>
      <c r="T40" s="191"/>
      <c r="U40" s="191"/>
      <c r="V40" s="191"/>
      <c r="W40" s="191"/>
      <c r="X40" s="191"/>
      <c r="Y40" s="191"/>
      <c r="Z40" s="191"/>
      <c r="AA40" s="191"/>
      <c r="AB40" s="191"/>
      <c r="AC40" s="191"/>
      <c r="AD40" s="191"/>
      <c r="AE40" s="191"/>
      <c r="AF40" s="191"/>
      <c r="AG40" s="191"/>
      <c r="AH40" s="191"/>
      <c r="AI40" s="191"/>
      <c r="AJ40" s="191"/>
      <c r="AK40" s="191"/>
    </row>
    <row r="41" spans="1:37" ht="13.5">
      <c r="A41" s="125"/>
      <c r="B41" s="126"/>
      <c r="C41" s="126"/>
      <c r="D41" s="126"/>
      <c r="E41" s="126"/>
      <c r="F41" s="102"/>
      <c r="G41" s="102"/>
      <c r="H41" s="102"/>
      <c r="I41" s="393" t="s">
        <v>218</v>
      </c>
      <c r="J41" s="393"/>
      <c r="K41" s="393"/>
      <c r="L41" s="393"/>
      <c r="M41" s="393"/>
      <c r="N41" s="393"/>
      <c r="O41" s="393"/>
      <c r="P41" s="393"/>
      <c r="Q41" s="164"/>
      <c r="R41" s="164"/>
      <c r="S41" s="164"/>
      <c r="T41" s="164"/>
      <c r="U41" s="164"/>
      <c r="V41" s="164"/>
      <c r="W41" s="164"/>
      <c r="X41" s="164"/>
      <c r="Y41" s="164"/>
      <c r="Z41" s="164"/>
      <c r="AA41" s="164"/>
      <c r="AB41" s="164"/>
      <c r="AC41" s="164"/>
      <c r="AD41" s="164"/>
      <c r="AE41" s="164"/>
      <c r="AF41" s="164"/>
      <c r="AG41" s="164"/>
      <c r="AH41" s="164"/>
      <c r="AI41" s="164"/>
      <c r="AJ41" s="164"/>
      <c r="AK41" s="164"/>
    </row>
    <row r="42" spans="1:37" ht="18.75">
      <c r="A42" s="127"/>
      <c r="B42" s="127"/>
      <c r="C42" s="127"/>
      <c r="D42" s="127"/>
      <c r="E42" s="127"/>
      <c r="F42" s="127"/>
      <c r="G42" s="127"/>
      <c r="H42" s="127"/>
      <c r="I42" s="127"/>
      <c r="J42" s="127"/>
      <c r="K42" s="127"/>
      <c r="L42" s="127"/>
      <c r="M42" s="127"/>
      <c r="N42" s="127"/>
      <c r="O42" s="127"/>
      <c r="P42" s="128" t="s">
        <v>220</v>
      </c>
      <c r="Q42" s="164"/>
      <c r="R42" s="164"/>
      <c r="S42" s="164"/>
      <c r="T42" s="164"/>
      <c r="U42" s="164"/>
      <c r="V42" s="164"/>
      <c r="W42" s="164"/>
      <c r="X42" s="164"/>
      <c r="Y42" s="164"/>
      <c r="Z42" s="164"/>
      <c r="AA42" s="164"/>
      <c r="AB42" s="164"/>
      <c r="AC42" s="164"/>
      <c r="AD42" s="164"/>
      <c r="AE42" s="164"/>
      <c r="AF42" s="164"/>
      <c r="AG42" s="164"/>
      <c r="AH42" s="164"/>
      <c r="AI42" s="164"/>
      <c r="AJ42" s="164"/>
      <c r="AK42" s="164"/>
    </row>
  </sheetData>
  <sheetProtection sheet="1" objects="1" scenarios="1" selectLockedCells="1"/>
  <mergeCells count="102">
    <mergeCell ref="D25:P25"/>
    <mergeCell ref="I22:K22"/>
    <mergeCell ref="I24:K24"/>
    <mergeCell ref="L22:N22"/>
    <mergeCell ref="L24:N24"/>
    <mergeCell ref="D13:E13"/>
    <mergeCell ref="G13:H13"/>
    <mergeCell ref="J18:O18"/>
    <mergeCell ref="J33:K33"/>
    <mergeCell ref="M33:N33"/>
    <mergeCell ref="O33:P33"/>
    <mergeCell ref="A34:C34"/>
    <mergeCell ref="J34:K34"/>
    <mergeCell ref="M34:N34"/>
    <mergeCell ref="O34:P34"/>
    <mergeCell ref="I41:P41"/>
    <mergeCell ref="A40:E40"/>
    <mergeCell ref="A13:C13"/>
    <mergeCell ref="A14:C14"/>
    <mergeCell ref="D14:P14"/>
    <mergeCell ref="A15:C15"/>
    <mergeCell ref="D15:E15"/>
    <mergeCell ref="A17:C17"/>
    <mergeCell ref="J19:O19"/>
    <mergeCell ref="O31:P31"/>
    <mergeCell ref="D1:P1"/>
    <mergeCell ref="A7:C7"/>
    <mergeCell ref="A8:C10"/>
    <mergeCell ref="B31:C31"/>
    <mergeCell ref="O7:P7"/>
    <mergeCell ref="J10:K10"/>
    <mergeCell ref="D17:E17"/>
    <mergeCell ref="A18:C18"/>
    <mergeCell ref="A26:C26"/>
    <mergeCell ref="A22:C22"/>
    <mergeCell ref="M7:N7"/>
    <mergeCell ref="O10:P10"/>
    <mergeCell ref="M31:N31"/>
    <mergeCell ref="D7:L7"/>
    <mergeCell ref="D26:P26"/>
    <mergeCell ref="A27:C27"/>
    <mergeCell ref="D27:P27"/>
    <mergeCell ref="A16:C16"/>
    <mergeCell ref="D16:E16"/>
    <mergeCell ref="L15:P15"/>
    <mergeCell ref="D5:P5"/>
    <mergeCell ref="D6:J6"/>
    <mergeCell ref="M10:N10"/>
    <mergeCell ref="D10:E10"/>
    <mergeCell ref="G10:H10"/>
    <mergeCell ref="A6:C6"/>
    <mergeCell ref="M8:N8"/>
    <mergeCell ref="J9:P9"/>
    <mergeCell ref="K6:L6"/>
    <mergeCell ref="M6:P6"/>
    <mergeCell ref="D8:E8"/>
    <mergeCell ref="G9:H9"/>
    <mergeCell ref="O8:P8"/>
    <mergeCell ref="M30:N30"/>
    <mergeCell ref="D9:E9"/>
    <mergeCell ref="L16:P16"/>
    <mergeCell ref="J16:K16"/>
    <mergeCell ref="D18:F18"/>
    <mergeCell ref="A11:P11"/>
    <mergeCell ref="B29:C29"/>
    <mergeCell ref="D19:H19"/>
    <mergeCell ref="A20:C20"/>
    <mergeCell ref="D22:G22"/>
    <mergeCell ref="D23:P23"/>
    <mergeCell ref="I36:J36"/>
    <mergeCell ref="A32:C32"/>
    <mergeCell ref="B30:C30"/>
    <mergeCell ref="O30:P30"/>
    <mergeCell ref="J32:K32"/>
    <mergeCell ref="A33:C33"/>
    <mergeCell ref="K3:L3"/>
    <mergeCell ref="A5:C5"/>
    <mergeCell ref="O29:P29"/>
    <mergeCell ref="M29:N29"/>
    <mergeCell ref="G8:H8"/>
    <mergeCell ref="J8:K8"/>
    <mergeCell ref="D20:G20"/>
    <mergeCell ref="J20:K20"/>
    <mergeCell ref="D21:P21"/>
    <mergeCell ref="A19:C19"/>
    <mergeCell ref="M32:N32"/>
    <mergeCell ref="O32:P32"/>
    <mergeCell ref="A24:C24"/>
    <mergeCell ref="D24:G24"/>
    <mergeCell ref="K36:L36"/>
    <mergeCell ref="F36:H36"/>
    <mergeCell ref="M36:N36"/>
    <mergeCell ref="A35:K35"/>
    <mergeCell ref="M35:N35"/>
    <mergeCell ref="O35:P35"/>
    <mergeCell ref="O36:P36"/>
    <mergeCell ref="G37:M37"/>
    <mergeCell ref="N37:P37"/>
    <mergeCell ref="F40:H40"/>
    <mergeCell ref="J40:L40"/>
    <mergeCell ref="M40:P40"/>
    <mergeCell ref="H38:P38"/>
  </mergeCells>
  <conditionalFormatting sqref="O8 I8:I9 L8 F8:F10">
    <cfRule type="expression" priority="24" dxfId="31" stopIfTrue="1">
      <formula>IF(D8=$M$6,1,2)=2</formula>
    </cfRule>
    <cfRule type="expression" priority="25" dxfId="21" stopIfTrue="1">
      <formula>F8&gt;0</formula>
    </cfRule>
  </conditionalFormatting>
  <conditionalFormatting sqref="O7">
    <cfRule type="cellIs" priority="31" dxfId="28" operator="lessThanOrEqual" stopIfTrue="1">
      <formula>0</formula>
    </cfRule>
  </conditionalFormatting>
  <conditionalFormatting sqref="D6:J6">
    <cfRule type="expression" priority="32" dxfId="1" stopIfTrue="1">
      <formula>$D$6=""</formula>
    </cfRule>
  </conditionalFormatting>
  <conditionalFormatting sqref="D7:L7">
    <cfRule type="expression" priority="33" dxfId="1" stopIfTrue="1">
      <formula>$D$7=""</formula>
    </cfRule>
  </conditionalFormatting>
  <conditionalFormatting sqref="M6">
    <cfRule type="expression" priority="36" dxfId="1" stopIfTrue="1">
      <formula>$M$6=""</formula>
    </cfRule>
  </conditionalFormatting>
  <conditionalFormatting sqref="O3">
    <cfRule type="expression" priority="37" dxfId="1" stopIfTrue="1">
      <formula>$O$3=""</formula>
    </cfRule>
  </conditionalFormatting>
  <conditionalFormatting sqref="D5">
    <cfRule type="expression" priority="40" dxfId="1" stopIfTrue="1">
      <formula>$D$5=""</formula>
    </cfRule>
  </conditionalFormatting>
  <conditionalFormatting sqref="M3">
    <cfRule type="expression" priority="41" dxfId="1" stopIfTrue="1">
      <formula>$M$3=""</formula>
    </cfRule>
  </conditionalFormatting>
  <conditionalFormatting sqref="L10 O10 I10">
    <cfRule type="expression" priority="57" dxfId="29" stopIfTrue="1">
      <formula>I10&gt;0</formula>
    </cfRule>
  </conditionalFormatting>
  <conditionalFormatting sqref="I10">
    <cfRule type="expression" priority="56" dxfId="31" stopIfTrue="1">
      <formula>IF($M$6=G10,1,IF($M$6=$D$10,1,2))=2</formula>
    </cfRule>
  </conditionalFormatting>
  <conditionalFormatting sqref="L10">
    <cfRule type="expression" priority="20" dxfId="32" stopIfTrue="1">
      <formula>IF($M$6=J10,1,IF($M$6=$D$10,1,IF($M$6=$G$10,1,2)))=2</formula>
    </cfRule>
  </conditionalFormatting>
  <conditionalFormatting sqref="O10">
    <cfRule type="expression" priority="19" dxfId="32" stopIfTrue="1">
      <formula>IF($M$6=M10,1,IF($M$6=$D$10,1,IF($M$6=$G$10,1,IF($M$6=$J$10,1,2))))=2</formula>
    </cfRule>
  </conditionalFormatting>
  <conditionalFormatting sqref="G15:G17">
    <cfRule type="cellIs" priority="18" dxfId="3" operator="greaterThanOrEqual" stopIfTrue="1">
      <formula>1</formula>
    </cfRule>
  </conditionalFormatting>
  <conditionalFormatting sqref="J16 J18 J19">
    <cfRule type="expression" priority="17" dxfId="3" stopIfTrue="1">
      <formula>J16&lt;&gt;""</formula>
    </cfRule>
  </conditionalFormatting>
  <conditionalFormatting sqref="D21:P21">
    <cfRule type="expression" priority="16" dxfId="33" stopIfTrue="1">
      <formula>$A$20&lt;&gt;"○"</formula>
    </cfRule>
  </conditionalFormatting>
  <conditionalFormatting sqref="A15:A20 A26">
    <cfRule type="expression" priority="15" dxfId="3" stopIfTrue="1">
      <formula>A15="○"</formula>
    </cfRule>
  </conditionalFormatting>
  <conditionalFormatting sqref="I32">
    <cfRule type="expression" priority="14" dxfId="12">
      <formula>$I$29=""</formula>
    </cfRule>
  </conditionalFormatting>
  <conditionalFormatting sqref="I33:I34">
    <cfRule type="expression" priority="13" dxfId="12">
      <formula>$I$29=""</formula>
    </cfRule>
  </conditionalFormatting>
  <conditionalFormatting sqref="D23:P23">
    <cfRule type="expression" priority="12" dxfId="33" stopIfTrue="1">
      <formula>A22&lt;&gt;"○"</formula>
    </cfRule>
  </conditionalFormatting>
  <conditionalFormatting sqref="A22">
    <cfRule type="expression" priority="11" dxfId="3" stopIfTrue="1">
      <formula>A22="○"</formula>
    </cfRule>
  </conditionalFormatting>
  <conditionalFormatting sqref="C37 E37">
    <cfRule type="expression" priority="9" dxfId="3" stopIfTrue="1">
      <formula>C37&lt;&gt;""</formula>
    </cfRule>
  </conditionalFormatting>
  <conditionalFormatting sqref="E37">
    <cfRule type="expression" priority="10" dxfId="8" stopIfTrue="1">
      <formula>$E$32=""</formula>
    </cfRule>
  </conditionalFormatting>
  <conditionalFormatting sqref="D25:P25">
    <cfRule type="expression" priority="8" dxfId="33" stopIfTrue="1">
      <formula>A24&lt;&gt;"○"</formula>
    </cfRule>
  </conditionalFormatting>
  <conditionalFormatting sqref="A24">
    <cfRule type="expression" priority="7" dxfId="3" stopIfTrue="1">
      <formula>A24="○"</formula>
    </cfRule>
  </conditionalFormatting>
  <conditionalFormatting sqref="I22:K22 I20 O22">
    <cfRule type="expression" priority="6" dxfId="3" stopIfTrue="1">
      <formula>I20&lt;&gt;""</formula>
    </cfRule>
  </conditionalFormatting>
  <conditionalFormatting sqref="I24:K24">
    <cfRule type="expression" priority="5" dxfId="3" stopIfTrue="1">
      <formula>I24&lt;&gt;""</formula>
    </cfRule>
  </conditionalFormatting>
  <conditionalFormatting sqref="O24">
    <cfRule type="expression" priority="4" dxfId="3" stopIfTrue="1">
      <formula>O24&lt;&gt;""</formula>
    </cfRule>
  </conditionalFormatting>
  <conditionalFormatting sqref="G13:H13">
    <cfRule type="expression" priority="3" dxfId="1" stopIfTrue="1">
      <formula>G13=""</formula>
    </cfRule>
  </conditionalFormatting>
  <conditionalFormatting sqref="J13">
    <cfRule type="expression" priority="2" dxfId="1" stopIfTrue="1">
      <formula>J13=""</formula>
    </cfRule>
  </conditionalFormatting>
  <conditionalFormatting sqref="B37:P38">
    <cfRule type="expression" priority="1" dxfId="34" stopIfTrue="1">
      <formula>$M$35=0</formula>
    </cfRule>
  </conditionalFormatting>
  <dataValidations count="8">
    <dataValidation allowBlank="1" showInputMessage="1" showErrorMessage="1" imeMode="off" sqref="L8 D7:L7 O3 M3 L10 I8:I10 O8:P8 O10 F8:F10"/>
    <dataValidation allowBlank="1" showInputMessage="1" showErrorMessage="1" imeMode="hiragana" sqref="D5:P5 D6:J6 J16:K16 J18:O19 D27:P27 I22:K22 I24:K24"/>
    <dataValidation type="list" allowBlank="1" showInputMessage="1" showErrorMessage="1" sqref="M6">
      <formula1>$U$32:$AD$32</formula1>
    </dataValidation>
    <dataValidation type="list" allowBlank="1" showInputMessage="1" showErrorMessage="1" sqref="A15:A26">
      <formula1>"○,－"</formula1>
    </dataValidation>
    <dataValidation type="whole" operator="greaterThan" allowBlank="1" showInputMessage="1" showErrorMessage="1" imeMode="off" sqref="G15:G17 I20 O22 O24">
      <formula1>0</formula1>
    </dataValidation>
    <dataValidation type="whole" allowBlank="1" showInputMessage="1" showErrorMessage="1" imeMode="off" sqref="C37 G13:H13">
      <formula1>1</formula1>
      <formula2>12</formula2>
    </dataValidation>
    <dataValidation type="whole" allowBlank="1" showInputMessage="1" showErrorMessage="1" imeMode="off" sqref="E37">
      <formula1>1</formula1>
      <formula2>31</formula2>
    </dataValidation>
    <dataValidation type="whole" allowBlank="1" showInputMessage="1" showErrorMessage="1" imeMode="off" sqref="J13">
      <formula1>1</formula1>
      <formula2>31</formula2>
    </dataValidation>
  </dataValidations>
  <printOptions horizontalCentered="1" verticalCentered="1"/>
  <pageMargins left="0.5905511811023623" right="0.3937007874015748" top="0.31496062992125984" bottom="0.3937007874015748" header="0" footer="0"/>
  <pageSetup blackAndWhite="1" fitToHeight="1" fitToWidth="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Norikazu</dc:creator>
  <cp:keywords/>
  <dc:description/>
  <cp:lastModifiedBy>user</cp:lastModifiedBy>
  <cp:lastPrinted>2017-03-01T10:43:41Z</cp:lastPrinted>
  <dcterms:created xsi:type="dcterms:W3CDTF">2006-03-15T07:38:12Z</dcterms:created>
  <dcterms:modified xsi:type="dcterms:W3CDTF">2017-03-01T10:44:12Z</dcterms:modified>
  <cp:category/>
  <cp:version/>
  <cp:contentType/>
  <cp:contentStatus/>
</cp:coreProperties>
</file>